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 activeTab="3"/>
  </bookViews>
  <sheets>
    <sheet name="St.žiaci-jednotlivci" sheetId="4" r:id="rId1"/>
    <sheet name="St.žiačky-jednotlivci" sheetId="1" r:id="rId2"/>
    <sheet name="St.žiaci-družstvá" sheetId="3" r:id="rId3"/>
    <sheet name="St.žiačky-družstvá" sheetId="2" r:id="rId4"/>
  </sheets>
  <calcPr calcId="144525"/>
</workbook>
</file>

<file path=xl/calcChain.xml><?xml version="1.0" encoding="utf-8"?>
<calcChain xmlns="http://schemas.openxmlformats.org/spreadsheetml/2006/main">
  <c r="D155" i="3" l="1"/>
  <c r="D145" i="3"/>
  <c r="D166" i="3"/>
  <c r="D133" i="3"/>
  <c r="D98" i="3"/>
  <c r="D189" i="3"/>
  <c r="D59" i="3"/>
  <c r="D117" i="3"/>
  <c r="D176" i="3"/>
  <c r="D46" i="3"/>
  <c r="D86" i="3"/>
  <c r="D4" i="3"/>
  <c r="D32" i="3"/>
  <c r="D18" i="3"/>
  <c r="D73" i="3"/>
  <c r="D162" i="2" l="1"/>
  <c r="D155" i="2"/>
  <c r="D143" i="2"/>
  <c r="D129" i="2"/>
  <c r="D117" i="2"/>
  <c r="D102" i="2"/>
  <c r="D87" i="2"/>
  <c r="D73" i="2"/>
  <c r="D59" i="2"/>
  <c r="D46" i="2"/>
  <c r="D32" i="2"/>
  <c r="D19" i="2"/>
  <c r="D4" i="2"/>
</calcChain>
</file>

<file path=xl/sharedStrings.xml><?xml version="1.0" encoding="utf-8"?>
<sst xmlns="http://schemas.openxmlformats.org/spreadsheetml/2006/main" count="2256" uniqueCount="425">
  <si>
    <t>VÝSLEDKY</t>
  </si>
  <si>
    <t>majstrovstiev okresu v atletike starších žiačok - súťaž jednotlivcov, 29.5.2014 v Rabči</t>
  </si>
  <si>
    <t>60m</t>
  </si>
  <si>
    <t>s</t>
  </si>
  <si>
    <t>1.</t>
  </si>
  <si>
    <t>Kekeláková Mária</t>
  </si>
  <si>
    <t>Rabča</t>
  </si>
  <si>
    <t>17.-18.</t>
  </si>
  <si>
    <t>Miklušičáková Patrícia</t>
  </si>
  <si>
    <t>Komenského NO</t>
  </si>
  <si>
    <t>2.</t>
  </si>
  <si>
    <t xml:space="preserve">Hrubjaková Veronika </t>
  </si>
  <si>
    <t>Or. Polhora</t>
  </si>
  <si>
    <t>19.</t>
  </si>
  <si>
    <t>Bandíková Mária</t>
  </si>
  <si>
    <t>3.</t>
  </si>
  <si>
    <t>Babinská Erika</t>
  </si>
  <si>
    <t>Zubrohlava</t>
  </si>
  <si>
    <t>20.</t>
  </si>
  <si>
    <t>Barbora Blahútová</t>
  </si>
  <si>
    <t>Novoť</t>
  </si>
  <si>
    <t>4.</t>
  </si>
  <si>
    <t>Kormaňáková Natália</t>
  </si>
  <si>
    <t>Breza</t>
  </si>
  <si>
    <t>21.-22.</t>
  </si>
  <si>
    <t>Pepuchová Zdenka</t>
  </si>
  <si>
    <t>5.</t>
  </si>
  <si>
    <t>Vonšáková Natália</t>
  </si>
  <si>
    <t>Kubaľáková Paulína</t>
  </si>
  <si>
    <t>Mutné</t>
  </si>
  <si>
    <t>6.</t>
  </si>
  <si>
    <t>Chudjaková Vanesa</t>
  </si>
  <si>
    <t>23.-24.</t>
  </si>
  <si>
    <t>Líšková Andrea</t>
  </si>
  <si>
    <t>Babín</t>
  </si>
  <si>
    <t>7.</t>
  </si>
  <si>
    <t>Kraváková Rebeka</t>
  </si>
  <si>
    <t>Klin</t>
  </si>
  <si>
    <t>Kovalčíková Denisa</t>
  </si>
  <si>
    <t>Bobrov</t>
  </si>
  <si>
    <t>8.</t>
  </si>
  <si>
    <t>Adamčíková Sára</t>
  </si>
  <si>
    <t>25.</t>
  </si>
  <si>
    <t>Floreková Bianka</t>
  </si>
  <si>
    <t>9.</t>
  </si>
  <si>
    <t>Triebelová Eva</t>
  </si>
  <si>
    <t>26.</t>
  </si>
  <si>
    <t>Tomaštíková Simona</t>
  </si>
  <si>
    <t>10.</t>
  </si>
  <si>
    <t>Čajková Adela</t>
  </si>
  <si>
    <t>27.-28.</t>
  </si>
  <si>
    <t>Darina Antušáková</t>
  </si>
  <si>
    <t>11.</t>
  </si>
  <si>
    <t>Svetlošáková Sára</t>
  </si>
  <si>
    <t>Helebrantová Denisa</t>
  </si>
  <si>
    <t>12.</t>
  </si>
  <si>
    <t>Kuchťáková Frederika</t>
  </si>
  <si>
    <t>Zakamenné</t>
  </si>
  <si>
    <t>29.</t>
  </si>
  <si>
    <t>Vojtasová Slávka</t>
  </si>
  <si>
    <t>13.</t>
  </si>
  <si>
    <t>Kriváčková valéria</t>
  </si>
  <si>
    <t>Hruštín</t>
  </si>
  <si>
    <t>30.</t>
  </si>
  <si>
    <t>Miškovičová Jana</t>
  </si>
  <si>
    <t>14.</t>
  </si>
  <si>
    <t>Kurňavková Simona</t>
  </si>
  <si>
    <t>31.</t>
  </si>
  <si>
    <t>Pašková Nikola</t>
  </si>
  <si>
    <t>15.</t>
  </si>
  <si>
    <t>Pajtová Nikola</t>
  </si>
  <si>
    <t>32.</t>
  </si>
  <si>
    <t>Durčaková Michaela</t>
  </si>
  <si>
    <t>16.</t>
  </si>
  <si>
    <t>Miklušáková Andrea</t>
  </si>
  <si>
    <t>Rabčice</t>
  </si>
  <si>
    <t>33.</t>
  </si>
  <si>
    <t>Vojtasová Zuzana</t>
  </si>
  <si>
    <t>Peťková Veronika</t>
  </si>
  <si>
    <t>300m</t>
  </si>
  <si>
    <t>Hrubjaková Veronika</t>
  </si>
  <si>
    <t>17.</t>
  </si>
  <si>
    <t>Jurčáková Alexandra</t>
  </si>
  <si>
    <t>18.</t>
  </si>
  <si>
    <t>Klimčíková Mária</t>
  </si>
  <si>
    <t>Zákamenné</t>
  </si>
  <si>
    <t>Kurtulíková Patrícia</t>
  </si>
  <si>
    <t>Fernezová Eliška</t>
  </si>
  <si>
    <t xml:space="preserve">Michaela Rypáková </t>
  </si>
  <si>
    <t>21.</t>
  </si>
  <si>
    <t>Motyková Veronika</t>
  </si>
  <si>
    <t>Chudiaková Kristína</t>
  </si>
  <si>
    <t>22.</t>
  </si>
  <si>
    <t>Lišková Lenka</t>
  </si>
  <si>
    <t>Smolárová Lucia</t>
  </si>
  <si>
    <t>23.</t>
  </si>
  <si>
    <t>Vojčáková Diana</t>
  </si>
  <si>
    <t>24.</t>
  </si>
  <si>
    <t>Kupčíková Karin</t>
  </si>
  <si>
    <t>Bruníková Bianka</t>
  </si>
  <si>
    <t>Murínová Lívia</t>
  </si>
  <si>
    <t>Kriváčková Valéria</t>
  </si>
  <si>
    <t>Kovalíková Angelika</t>
  </si>
  <si>
    <t>27.</t>
  </si>
  <si>
    <t>Smolárová Nikola</t>
  </si>
  <si>
    <t>28.</t>
  </si>
  <si>
    <t>Helebrantov Denisa</t>
  </si>
  <si>
    <t>Pikošová Michaela</t>
  </si>
  <si>
    <t>Bangová Nataša</t>
  </si>
  <si>
    <t>Kovaňová Klára</t>
  </si>
  <si>
    <t>15.-16.</t>
  </si>
  <si>
    <t>Fuckuláková Jana</t>
  </si>
  <si>
    <t>Kovalíková Margaréta</t>
  </si>
  <si>
    <t>Kraváková Petra</t>
  </si>
  <si>
    <t>800m</t>
  </si>
  <si>
    <t>Fidriková Silvia</t>
  </si>
  <si>
    <t>SlovíkováAlžbeta</t>
  </si>
  <si>
    <t>Stroková Viktória</t>
  </si>
  <si>
    <t>Remeňová Mária</t>
  </si>
  <si>
    <t>Bandíková Alžbeta</t>
  </si>
  <si>
    <t>Vnenčáková Dominika</t>
  </si>
  <si>
    <t>Kampová Anna</t>
  </si>
  <si>
    <t>Remeňová Zuzana</t>
  </si>
  <si>
    <t>Dudová Mária</t>
  </si>
  <si>
    <t>Randiaková Natália</t>
  </si>
  <si>
    <t>Sochuľáková Simona</t>
  </si>
  <si>
    <t>Kubaláková Viktória</t>
  </si>
  <si>
    <t>Graciková Magdaléna</t>
  </si>
  <si>
    <t>Tomovčíková Katarína</t>
  </si>
  <si>
    <t xml:space="preserve">Ema Veselovská </t>
  </si>
  <si>
    <t>Ulíková Renáta</t>
  </si>
  <si>
    <t>Adriana Vlčáková</t>
  </si>
  <si>
    <t>Ondrigová Bianka</t>
  </si>
  <si>
    <t>Svetláková Anabela</t>
  </si>
  <si>
    <t>4x60m</t>
  </si>
  <si>
    <t>ZŠ Or. Polhora A</t>
  </si>
  <si>
    <t>ZŠ Komenského NO</t>
  </si>
  <si>
    <t>ZŠ Or. Polhora B</t>
  </si>
  <si>
    <t>ZŠ Zakamenné</t>
  </si>
  <si>
    <t>Martinkovičová Anna</t>
  </si>
  <si>
    <t>Mareništiaková Vanesa</t>
  </si>
  <si>
    <t>ZŠ s MŠ Rabča</t>
  </si>
  <si>
    <t>ZŠ Novoť</t>
  </si>
  <si>
    <t>Raticová Vanesa</t>
  </si>
  <si>
    <t>Revajová Simona</t>
  </si>
  <si>
    <t>Margita Judiaková</t>
  </si>
  <si>
    <t>ZŠ s MŠ Rabčice</t>
  </si>
  <si>
    <t>ZŠ s MŠ Bobrov A</t>
  </si>
  <si>
    <t>Tropková Kristína</t>
  </si>
  <si>
    <t>ZŠ s MŠ Zubrohlava</t>
  </si>
  <si>
    <t>ZŠ s MŠ Mutné</t>
  </si>
  <si>
    <t>Babečková Simona</t>
  </si>
  <si>
    <t>Jurčáková Terézia</t>
  </si>
  <si>
    <t>ZŠ Klin</t>
  </si>
  <si>
    <t>ZŠ s MŠ Babín</t>
  </si>
  <si>
    <t>Líšková Lenka</t>
  </si>
  <si>
    <t>ZŠ s MŠ Breza</t>
  </si>
  <si>
    <t>ZŠ s MŠ Bobrov B</t>
  </si>
  <si>
    <t>Slovíková Natália</t>
  </si>
  <si>
    <t>Kormáňáková Natália</t>
  </si>
  <si>
    <t>Výška</t>
  </si>
  <si>
    <t>cm</t>
  </si>
  <si>
    <t>Mlynarčíková Alžbeta</t>
  </si>
  <si>
    <t>12.-13.</t>
  </si>
  <si>
    <t>Turacová Aneta</t>
  </si>
  <si>
    <t>Špigurová Kamila</t>
  </si>
  <si>
    <t>Tatiana Veselovská</t>
  </si>
  <si>
    <t>Madziarová Kristína</t>
  </si>
  <si>
    <t>Bianka Pokusová</t>
  </si>
  <si>
    <t>Diaľka</t>
  </si>
  <si>
    <t>Miškovičová Lucia</t>
  </si>
  <si>
    <t>Sunegová Mária</t>
  </si>
  <si>
    <t>6.-8.</t>
  </si>
  <si>
    <t>Lišková Andrea</t>
  </si>
  <si>
    <t>Nogová Nikola</t>
  </si>
  <si>
    <t>9.-10.</t>
  </si>
  <si>
    <t>Fidrová Andrea</t>
  </si>
  <si>
    <t>Ema Veselovská</t>
  </si>
  <si>
    <t>Smoláková Nikola</t>
  </si>
  <si>
    <t>Kriket</t>
  </si>
  <si>
    <t>m</t>
  </si>
  <si>
    <t>Dobierková Veronika</t>
  </si>
  <si>
    <t>Parišková Dominika</t>
  </si>
  <si>
    <t>ZŠ Breza</t>
  </si>
  <si>
    <t>Drina Antušáková</t>
  </si>
  <si>
    <t>Blažeňáková Lenka</t>
  </si>
  <si>
    <t>Lúchovová Vladimíra</t>
  </si>
  <si>
    <t>Čičová Monika</t>
  </si>
  <si>
    <t>Fidriková Ľudmila</t>
  </si>
  <si>
    <t>Kraváková Lucia</t>
  </si>
  <si>
    <t>Somsedíková Barbora</t>
  </si>
  <si>
    <t>Benčeková Kristína</t>
  </si>
  <si>
    <t>Klimčíková Erika</t>
  </si>
  <si>
    <t>23.87</t>
  </si>
  <si>
    <t>Guľa</t>
  </si>
  <si>
    <t>Kubíková Daniela</t>
  </si>
  <si>
    <t>Panisová Patricia</t>
  </si>
  <si>
    <t>Rypáková Michaela</t>
  </si>
  <si>
    <t>Slovíková Lenka</t>
  </si>
  <si>
    <t>Hlavný rozhodca: Mgr. Ján Pienčák</t>
  </si>
  <si>
    <t>majstrovstiev okresu v atletike starších žiačok - súťaž družstiev, 29.5.2014 v Rabči</t>
  </si>
  <si>
    <t>1. ZŠ Oravská Polhora</t>
  </si>
  <si>
    <t>bodov</t>
  </si>
  <si>
    <t>výška</t>
  </si>
  <si>
    <t>diaľka</t>
  </si>
  <si>
    <t>kriket</t>
  </si>
  <si>
    <t>guľa</t>
  </si>
  <si>
    <t>2. ZŠ Rabča</t>
  </si>
  <si>
    <t>370</t>
  </si>
  <si>
    <t>29,67</t>
  </si>
  <si>
    <t>3. ZŠ Klin</t>
  </si>
  <si>
    <t>4. ZŠ Komenského Námestovo</t>
  </si>
  <si>
    <t>5. ZŠ Zákamenné</t>
  </si>
  <si>
    <t>6. ZŠ Rabčice</t>
  </si>
  <si>
    <t>7. ZŠ Zubrohlava</t>
  </si>
  <si>
    <t>436</t>
  </si>
  <si>
    <t>8. ZŠ Mútne</t>
  </si>
  <si>
    <t>Jurčáková Teézia</t>
  </si>
  <si>
    <t>9. Novoť</t>
  </si>
  <si>
    <t>10. ZŠ Bobrov</t>
  </si>
  <si>
    <t>11. ZŠ Breza</t>
  </si>
  <si>
    <t>12. ZŠ Hruštín</t>
  </si>
  <si>
    <t>13. ZŠ Babín</t>
  </si>
  <si>
    <t>majstrovstiev okresu v atletike starších žiakov - súťaž družstiev, 29.5.2014 v Rabči</t>
  </si>
  <si>
    <t>Rusnák Filip</t>
  </si>
  <si>
    <t>Murín Jakub</t>
  </si>
  <si>
    <t xml:space="preserve">Bandík Andrej </t>
  </si>
  <si>
    <t>Kutlák Jakub</t>
  </si>
  <si>
    <t>Barutík Marek</t>
  </si>
  <si>
    <t>Rusnák Jozef</t>
  </si>
  <si>
    <t>Tarčák Dávid</t>
  </si>
  <si>
    <t>1000m</t>
  </si>
  <si>
    <t>Bandík Adrian</t>
  </si>
  <si>
    <t>Kyseľ Ján</t>
  </si>
  <si>
    <t>Halka Jakub</t>
  </si>
  <si>
    <t>Adamčík Adrian</t>
  </si>
  <si>
    <t>Hrubjak Andrej</t>
  </si>
  <si>
    <t>Metes Sebastián</t>
  </si>
  <si>
    <t>Garaj Pavol</t>
  </si>
  <si>
    <t>Majerčík Marek</t>
  </si>
  <si>
    <t>Pikoš Vladimír</t>
  </si>
  <si>
    <t>Samek Jakub</t>
  </si>
  <si>
    <t>Ratica Kristián</t>
  </si>
  <si>
    <t>Jagelka Peter</t>
  </si>
  <si>
    <t>Luscoň Martin</t>
  </si>
  <si>
    <t>Tješ Jaroslav</t>
  </si>
  <si>
    <t>Volf Andrej</t>
  </si>
  <si>
    <t>Lajda Martin</t>
  </si>
  <si>
    <t>Bečár Jozef</t>
  </si>
  <si>
    <t>Nešťak Patrik</t>
  </si>
  <si>
    <t>Meško Damián</t>
  </si>
  <si>
    <t>Meško Kristián</t>
  </si>
  <si>
    <t>Béčar Jozef</t>
  </si>
  <si>
    <t>Volf Denis</t>
  </si>
  <si>
    <t>Basár Peter</t>
  </si>
  <si>
    <t>Bobák Samuel</t>
  </si>
  <si>
    <t>Neščák Adam</t>
  </si>
  <si>
    <t xml:space="preserve">Kubala Markus </t>
  </si>
  <si>
    <t>Gura Samuel</t>
  </si>
  <si>
    <t>Nešťák Patrik</t>
  </si>
  <si>
    <t>Kubala Markus</t>
  </si>
  <si>
    <t>Hladek Anton</t>
  </si>
  <si>
    <t>Martaus Matej</t>
  </si>
  <si>
    <t>Ovšák Martin</t>
  </si>
  <si>
    <t>Juriga Štefan</t>
  </si>
  <si>
    <t>Vojtas Andrej</t>
  </si>
  <si>
    <t>Biela Filip</t>
  </si>
  <si>
    <t>Janeta Michal</t>
  </si>
  <si>
    <t>Sivčák Andrej</t>
  </si>
  <si>
    <t>Ovšák Martín</t>
  </si>
  <si>
    <t>Belicaj Martin</t>
  </si>
  <si>
    <t>Dibdiak Andrej</t>
  </si>
  <si>
    <t xml:space="preserve">Sivčák Andrej </t>
  </si>
  <si>
    <t>Naništa Richard</t>
  </si>
  <si>
    <t>Kubica Daniel</t>
  </si>
  <si>
    <t>Graňák Patrik</t>
  </si>
  <si>
    <t>Válek Filip</t>
  </si>
  <si>
    <t>Kramárčík Richard</t>
  </si>
  <si>
    <t>397</t>
  </si>
  <si>
    <t>Stašák Matúš</t>
  </si>
  <si>
    <t>Skyčák Jakub</t>
  </si>
  <si>
    <t>396</t>
  </si>
  <si>
    <t>Kamárčík Richard</t>
  </si>
  <si>
    <t>Chorvát Matej</t>
  </si>
  <si>
    <t>Lazovský Pavol</t>
  </si>
  <si>
    <t>Banas Marek</t>
  </si>
  <si>
    <t xml:space="preserve">Stašák Matúš </t>
  </si>
  <si>
    <t xml:space="preserve">Kubica Daniel </t>
  </si>
  <si>
    <t>Beňúš Erik</t>
  </si>
  <si>
    <t>Bystričán Anton</t>
  </si>
  <si>
    <t>Michlík Dominik</t>
  </si>
  <si>
    <t>Smarkoň Michal</t>
  </si>
  <si>
    <t>Črchľan Ľuboš</t>
  </si>
  <si>
    <t>Sekeráš Matej</t>
  </si>
  <si>
    <t>Puľťák Alexander</t>
  </si>
  <si>
    <t xml:space="preserve">Beňuš Erik </t>
  </si>
  <si>
    <t xml:space="preserve">Jamuľák Stanislav </t>
  </si>
  <si>
    <t>Mikolajčík Samuel</t>
  </si>
  <si>
    <t>Beňuš Erik</t>
  </si>
  <si>
    <t>Polťák Alexander</t>
  </si>
  <si>
    <t>11,25</t>
  </si>
  <si>
    <t xml:space="preserve">Črchľan Ľuboš </t>
  </si>
  <si>
    <t xml:space="preserve">Jaššo Marek </t>
  </si>
  <si>
    <t>Graňák Jozef</t>
  </si>
  <si>
    <t>Gorčák Damián</t>
  </si>
  <si>
    <t>Hvoľka Adrián</t>
  </si>
  <si>
    <t>Brontvaj Juraj</t>
  </si>
  <si>
    <t>Jaššo Marek</t>
  </si>
  <si>
    <t>Hnojčík Stanislav</t>
  </si>
  <si>
    <t>Nožina Kristián</t>
  </si>
  <si>
    <t>Klinovský Juraj</t>
  </si>
  <si>
    <t>Gombala Jozef</t>
  </si>
  <si>
    <t xml:space="preserve">Homola Ján </t>
  </si>
  <si>
    <t xml:space="preserve">Hnojčík Stanislav </t>
  </si>
  <si>
    <t>9. ZŠ Zubrohlava</t>
  </si>
  <si>
    <t>Rentka Tibor</t>
  </si>
  <si>
    <t>Romaňák Tomáš</t>
  </si>
  <si>
    <t>Hurák Jozef</t>
  </si>
  <si>
    <t>Čučka Róbert</t>
  </si>
  <si>
    <t>Novák Boris</t>
  </si>
  <si>
    <t>Herdel Eduard</t>
  </si>
  <si>
    <t>Tomaštík Andrej</t>
  </si>
  <si>
    <t>Žuffa Milan</t>
  </si>
  <si>
    <t>Jagnešák Peter</t>
  </si>
  <si>
    <t>Tomaštík Miroslav</t>
  </si>
  <si>
    <t>Žufa Milan</t>
  </si>
  <si>
    <t>Šelian Anton</t>
  </si>
  <si>
    <t>Bodorik Filip</t>
  </si>
  <si>
    <t>Gužík Dávid</t>
  </si>
  <si>
    <t>Slovík Alex</t>
  </si>
  <si>
    <t>Špernoga Andrej</t>
  </si>
  <si>
    <t>Binek Boris</t>
  </si>
  <si>
    <t>Jaroš Matúš</t>
  </si>
  <si>
    <t>Bodorík Filip</t>
  </si>
  <si>
    <t>Vojčák Filip</t>
  </si>
  <si>
    <t>Kurjak Juraj</t>
  </si>
  <si>
    <t>Hucel Pavol</t>
  </si>
  <si>
    <t>Jagelka Michal</t>
  </si>
  <si>
    <t>Jurky Matúš</t>
  </si>
  <si>
    <t>Šmiheľ Dominik</t>
  </si>
  <si>
    <t>Šmihel Dominik</t>
  </si>
  <si>
    <t>Jurký Matúš</t>
  </si>
  <si>
    <t>Bublák Jozef</t>
  </si>
  <si>
    <t>Borový Matúš</t>
  </si>
  <si>
    <t>Vojtašák Pavol</t>
  </si>
  <si>
    <t>Tropek Rastislav</t>
  </si>
  <si>
    <t>Turác Juraj</t>
  </si>
  <si>
    <t>Tatarka Róbert</t>
  </si>
  <si>
    <t>Vojtašák Dominik</t>
  </si>
  <si>
    <t>Adam Piták</t>
  </si>
  <si>
    <t>Ogurek Kristián</t>
  </si>
  <si>
    <t>Piták Adam</t>
  </si>
  <si>
    <t>Motýľ Pavol</t>
  </si>
  <si>
    <t>Mäsiar Lukáš</t>
  </si>
  <si>
    <t>Ďurčák Samuel</t>
  </si>
  <si>
    <t>Ľuba Miroslav</t>
  </si>
  <si>
    <t>Hýll Andrej</t>
  </si>
  <si>
    <t>Sivčák František</t>
  </si>
  <si>
    <t xml:space="preserve">Hýll Andrej </t>
  </si>
  <si>
    <t>Klimčík Marek</t>
  </si>
  <si>
    <t>Adamica Patrik</t>
  </si>
  <si>
    <t>Gábor Ján</t>
  </si>
  <si>
    <t>Kormaňák Jaroslav</t>
  </si>
  <si>
    <t>Kozaňák Karol</t>
  </si>
  <si>
    <t>Tomašák Andrej</t>
  </si>
  <si>
    <t>Holubjak Štefan</t>
  </si>
  <si>
    <t>Hrubjak Štefan</t>
  </si>
  <si>
    <t>Hrubjak Erik</t>
  </si>
  <si>
    <t>Durčák Jakub</t>
  </si>
  <si>
    <t>Holubjak Erik</t>
  </si>
  <si>
    <t>Kapičák Peter</t>
  </si>
  <si>
    <t>60 m</t>
  </si>
  <si>
    <t>Zboroň Marcel</t>
  </si>
  <si>
    <t>mimo súťaž</t>
  </si>
  <si>
    <t>Lokca A</t>
  </si>
  <si>
    <t>2.-3.</t>
  </si>
  <si>
    <t xml:space="preserve">Or. Polhora </t>
  </si>
  <si>
    <t>Lokca B</t>
  </si>
  <si>
    <t>Kobyliak Jakub</t>
  </si>
  <si>
    <t>16.-17.</t>
  </si>
  <si>
    <t>34.</t>
  </si>
  <si>
    <t>25.-26.</t>
  </si>
  <si>
    <t>1000 m</t>
  </si>
  <si>
    <t>Homola Ján</t>
  </si>
  <si>
    <t>Lokca  A</t>
  </si>
  <si>
    <t>32.-33.</t>
  </si>
  <si>
    <t>35.</t>
  </si>
  <si>
    <t>10.-11.</t>
  </si>
  <si>
    <t>36.</t>
  </si>
  <si>
    <t>37.</t>
  </si>
  <si>
    <t>38.</t>
  </si>
  <si>
    <t>39.</t>
  </si>
  <si>
    <t>40.</t>
  </si>
  <si>
    <t>300 m</t>
  </si>
  <si>
    <t>Lokca  B</t>
  </si>
  <si>
    <t>Zákamenné A</t>
  </si>
  <si>
    <t xml:space="preserve">Novoť </t>
  </si>
  <si>
    <t>Or. Polhora A</t>
  </si>
  <si>
    <t>7.-9.</t>
  </si>
  <si>
    <t>13.-14.</t>
  </si>
  <si>
    <t>Námestovo Komenského</t>
  </si>
  <si>
    <t>Zákamenné B</t>
  </si>
  <si>
    <t xml:space="preserve">Juriga Štefan </t>
  </si>
  <si>
    <t xml:space="preserve">Vojtas Andrej </t>
  </si>
  <si>
    <t>Or. Polhora B</t>
  </si>
  <si>
    <t xml:space="preserve">Murín Jakub </t>
  </si>
  <si>
    <t>Mútne</t>
  </si>
  <si>
    <t>Kobyľák Jakub</t>
  </si>
  <si>
    <t>Mimi sú.</t>
  </si>
  <si>
    <t>31.-32.</t>
  </si>
  <si>
    <t>Or Polhora</t>
  </si>
  <si>
    <t>6. ZŠ Oravská Polhora</t>
  </si>
  <si>
    <t>1. ZŠ Zákamenné</t>
  </si>
  <si>
    <t>7. ZŠ Komenského,Námestovo</t>
  </si>
  <si>
    <t>4. ZŠ Novoť</t>
  </si>
  <si>
    <t>12. ZŠ Lokca (A družstvo)</t>
  </si>
  <si>
    <t>14. ZŠ Lokca (B družstvo)</t>
  </si>
  <si>
    <t>5. ZŠ Bobrov</t>
  </si>
  <si>
    <t>15. ZŠ Hruštín</t>
  </si>
  <si>
    <t>8. ZŠ Rabčice</t>
  </si>
  <si>
    <t>10. ZŠ Breza</t>
  </si>
  <si>
    <t xml:space="preserve">13. ZŠ Babín </t>
  </si>
  <si>
    <t>11. ZŠ Mútne</t>
  </si>
  <si>
    <t>majstrovstiev okresu v atletike starších žiakov - súťaž jednotlivcov, 29.5.2014 v Rabči</t>
  </si>
  <si>
    <t>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</si>
</sst>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mm:ss.00"/>
    <numFmt numFmtId="166" formatCode="m:ss.0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9" fillId="0" borderId="0"/>
    <xf numFmtId="0" fontId="9" fillId="0" borderId="0"/>
    <xf numFmtId="0" fontId="9" fillId="0" borderId="0"/>
  </cellStyleXfs>
  <cellXfs count="153">
    <xf numFmtId="0" fontId="0" fillId="0" borderId="0" xfId="0"/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/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4" fillId="0" borderId="0" xfId="1" applyFont="1" applyFill="1" applyBorder="1"/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4" fillId="0" borderId="0" xfId="0" applyFont="1" applyBorder="1"/>
    <xf numFmtId="0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/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right" vertical="center"/>
    </xf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47" fontId="4" fillId="0" borderId="0" xfId="0" applyNumberFormat="1" applyFont="1" applyBorder="1" applyAlignment="1">
      <alignment vertical="center"/>
    </xf>
    <xf numFmtId="0" fontId="2" fillId="2" borderId="0" xfId="0" applyFont="1" applyFill="1" applyBorder="1"/>
    <xf numFmtId="0" fontId="5" fillId="0" borderId="0" xfId="1" applyFont="1" applyFill="1" applyBorder="1"/>
    <xf numFmtId="2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164" fontId="2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/>
    <xf numFmtId="0" fontId="4" fillId="0" borderId="0" xfId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7" fillId="2" borderId="0" xfId="0" applyFont="1" applyFill="1" applyBorder="1"/>
    <xf numFmtId="49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7" fillId="0" borderId="0" xfId="0" applyFont="1" applyBorder="1"/>
    <xf numFmtId="1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47" fontId="4" fillId="0" borderId="0" xfId="0" applyNumberFormat="1" applyFont="1" applyFill="1" applyBorder="1" applyAlignment="1">
      <alignment horizontal="center" vertical="center"/>
    </xf>
    <xf numFmtId="4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1" fontId="2" fillId="0" borderId="0" xfId="0" applyNumberFormat="1" applyFont="1" applyBorder="1" applyAlignment="1"/>
    <xf numFmtId="49" fontId="2" fillId="0" borderId="0" xfId="0" applyNumberFormat="1" applyFont="1" applyBorder="1" applyAlignment="1"/>
    <xf numFmtId="49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/>
    <xf numFmtId="49" fontId="4" fillId="2" borderId="0" xfId="0" applyNumberFormat="1" applyFont="1" applyFill="1" applyBorder="1" applyAlignment="1"/>
    <xf numFmtId="1" fontId="4" fillId="2" borderId="0" xfId="0" applyNumberFormat="1" applyFont="1" applyFill="1" applyBorder="1" applyAlignment="1"/>
    <xf numFmtId="2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49" fontId="7" fillId="2" borderId="0" xfId="0" applyNumberFormat="1" applyFont="1" applyFill="1" applyBorder="1" applyAlignment="1"/>
    <xf numFmtId="43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/>
    <xf numFmtId="49" fontId="4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10" fillId="0" borderId="0" xfId="2" applyFont="1" applyBorder="1"/>
    <xf numFmtId="0" fontId="2" fillId="0" borderId="0" xfId="2" applyFont="1" applyBorder="1" applyAlignment="1">
      <alignment horizontal="right"/>
    </xf>
    <xf numFmtId="0" fontId="2" fillId="0" borderId="0" xfId="2" applyFont="1" applyBorder="1" applyAlignment="1"/>
    <xf numFmtId="0" fontId="4" fillId="0" borderId="0" xfId="2" applyFont="1" applyBorder="1" applyAlignment="1"/>
    <xf numFmtId="49" fontId="2" fillId="0" borderId="0" xfId="2" applyNumberFormat="1" applyFont="1" applyBorder="1" applyAlignment="1"/>
    <xf numFmtId="49" fontId="2" fillId="0" borderId="0" xfId="2" applyNumberFormat="1" applyFont="1" applyBorder="1" applyAlignment="1">
      <alignment horizontal="right"/>
    </xf>
    <xf numFmtId="0" fontId="2" fillId="2" borderId="0" xfId="2" applyFont="1" applyFill="1" applyBorder="1" applyAlignment="1">
      <alignment horizontal="right"/>
    </xf>
    <xf numFmtId="49" fontId="2" fillId="2" borderId="0" xfId="2" applyNumberFormat="1" applyFont="1" applyFill="1" applyBorder="1" applyAlignment="1"/>
    <xf numFmtId="0" fontId="2" fillId="0" borderId="0" xfId="2" applyFont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vertical="center"/>
    </xf>
    <xf numFmtId="49" fontId="4" fillId="0" borderId="0" xfId="2" applyNumberFormat="1" applyFont="1" applyBorder="1" applyAlignment="1">
      <alignment horizontal="right"/>
    </xf>
    <xf numFmtId="0" fontId="11" fillId="0" borderId="0" xfId="2" applyFont="1" applyFill="1" applyBorder="1" applyAlignment="1">
      <alignment horizontal="left"/>
    </xf>
    <xf numFmtId="0" fontId="1" fillId="0" borderId="0" xfId="2" applyFont="1" applyBorder="1"/>
    <xf numFmtId="49" fontId="7" fillId="0" borderId="0" xfId="2" applyNumberFormat="1" applyFont="1" applyBorder="1" applyAlignment="1">
      <alignment horizontal="right"/>
    </xf>
    <xf numFmtId="0" fontId="12" fillId="0" borderId="0" xfId="2" applyFont="1" applyBorder="1"/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/>
    </xf>
    <xf numFmtId="0" fontId="4" fillId="0" borderId="0" xfId="3" applyFont="1" applyFill="1" applyBorder="1"/>
    <xf numFmtId="0" fontId="2" fillId="0" borderId="0" xfId="2" applyFont="1" applyBorder="1"/>
    <xf numFmtId="0" fontId="4" fillId="0" borderId="0" xfId="2" applyFont="1" applyBorder="1"/>
    <xf numFmtId="0" fontId="4" fillId="0" borderId="0" xfId="2" applyFont="1" applyBorder="1" applyAlignment="1">
      <alignment horizontal="left"/>
    </xf>
    <xf numFmtId="2" fontId="4" fillId="0" borderId="0" xfId="2" applyNumberFormat="1" applyFont="1" applyBorder="1" applyAlignment="1">
      <alignment horizontal="right" vertical="center"/>
    </xf>
    <xf numFmtId="0" fontId="4" fillId="2" borderId="0" xfId="2" applyFont="1" applyFill="1" applyBorder="1"/>
    <xf numFmtId="165" fontId="4" fillId="0" borderId="0" xfId="2" applyNumberFormat="1" applyFont="1" applyBorder="1" applyAlignment="1">
      <alignment horizontal="right" vertical="center"/>
    </xf>
    <xf numFmtId="165" fontId="4" fillId="0" borderId="0" xfId="2" applyNumberFormat="1" applyFont="1" applyBorder="1" applyAlignment="1">
      <alignment horizontal="right"/>
    </xf>
    <xf numFmtId="47" fontId="4" fillId="0" borderId="0" xfId="2" applyNumberFormat="1" applyFont="1" applyBorder="1" applyAlignment="1">
      <alignment horizontal="right" vertical="center"/>
    </xf>
    <xf numFmtId="0" fontId="1" fillId="0" borderId="0" xfId="2" applyFont="1" applyBorder="1" applyAlignment="1"/>
    <xf numFmtId="0" fontId="1" fillId="0" borderId="0" xfId="2" applyFont="1" applyBorder="1" applyAlignment="1">
      <alignment horizontal="right"/>
    </xf>
    <xf numFmtId="0" fontId="5" fillId="0" borderId="0" xfId="2" applyFont="1" applyFill="1" applyBorder="1"/>
    <xf numFmtId="2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/>
    <xf numFmtId="49" fontId="4" fillId="0" borderId="0" xfId="2" applyNumberFormat="1" applyFont="1" applyBorder="1" applyAlignment="1"/>
    <xf numFmtId="0" fontId="4" fillId="0" borderId="0" xfId="2" applyFont="1" applyBorder="1" applyAlignment="1">
      <alignment vertical="center"/>
    </xf>
    <xf numFmtId="0" fontId="11" fillId="0" borderId="0" xfId="2" applyFont="1" applyFill="1" applyBorder="1"/>
    <xf numFmtId="0" fontId="4" fillId="0" borderId="0" xfId="4" applyFont="1" applyBorder="1"/>
    <xf numFmtId="0" fontId="4" fillId="0" borderId="0" xfId="2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right"/>
    </xf>
    <xf numFmtId="0" fontId="2" fillId="3" borderId="0" xfId="2" applyFont="1" applyFill="1" applyBorder="1" applyAlignment="1"/>
    <xf numFmtId="0" fontId="4" fillId="3" borderId="0" xfId="2" applyFont="1" applyFill="1" applyBorder="1" applyAlignment="1"/>
    <xf numFmtId="49" fontId="2" fillId="3" borderId="0" xfId="2" applyNumberFormat="1" applyFont="1" applyFill="1" applyBorder="1" applyAlignment="1"/>
    <xf numFmtId="49" fontId="2" fillId="3" borderId="0" xfId="2" applyNumberFormat="1" applyFont="1" applyFill="1" applyBorder="1" applyAlignment="1">
      <alignment horizontal="right"/>
    </xf>
    <xf numFmtId="0" fontId="10" fillId="3" borderId="0" xfId="2" applyFont="1" applyFill="1" applyBorder="1" applyAlignment="1">
      <alignment horizontal="right"/>
    </xf>
    <xf numFmtId="0" fontId="10" fillId="3" borderId="0" xfId="2" applyFont="1" applyFill="1" applyBorder="1"/>
    <xf numFmtId="0" fontId="4" fillId="0" borderId="0" xfId="1" applyFont="1" applyBorder="1" applyAlignment="1">
      <alignment horizontal="left" vertical="center"/>
    </xf>
    <xf numFmtId="2" fontId="4" fillId="0" borderId="0" xfId="2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right" vertical="top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/>
    </xf>
    <xf numFmtId="16" fontId="2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/>
    </xf>
  </cellXfs>
  <cellStyles count="5">
    <cellStyle name="Normálna" xfId="0" builtinId="0"/>
    <cellStyle name="normálne 2" xfId="1"/>
    <cellStyle name="normálne 3" xfId="2"/>
    <cellStyle name="normálne_60 m" xfId="3"/>
    <cellStyle name="normálne_krik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zoomScale="115" zoomScaleNormal="115" workbookViewId="0">
      <selection activeCell="G19" sqref="G19"/>
    </sheetView>
  </sheetViews>
  <sheetFormatPr defaultRowHeight="12.75" x14ac:dyDescent="0.2"/>
  <cols>
    <col min="1" max="1" width="6.7109375" style="87" customWidth="1"/>
    <col min="2" max="2" width="17" style="109" customWidth="1"/>
    <col min="3" max="3" width="14.140625" style="109" customWidth="1"/>
    <col min="4" max="4" width="8" style="123" customWidth="1"/>
    <col min="5" max="5" width="3.5703125" style="100" customWidth="1"/>
    <col min="6" max="6" width="6.85546875" style="87" customWidth="1"/>
    <col min="7" max="7" width="17" style="108" customWidth="1"/>
    <col min="8" max="8" width="15.42578125" style="109" customWidth="1"/>
    <col min="9" max="9" width="7.85546875" style="100" customWidth="1"/>
    <col min="10" max="240" width="9.140625" style="102"/>
    <col min="241" max="241" width="6.7109375" style="102" customWidth="1"/>
    <col min="242" max="242" width="16.42578125" style="102" customWidth="1"/>
    <col min="243" max="243" width="15.85546875" style="102" customWidth="1"/>
    <col min="244" max="244" width="5.28515625" style="102" customWidth="1"/>
    <col min="245" max="245" width="3.5703125" style="102" customWidth="1"/>
    <col min="246" max="246" width="6.42578125" style="102" customWidth="1"/>
    <col min="247" max="247" width="20.42578125" style="102" customWidth="1"/>
    <col min="248" max="248" width="12.42578125" style="102" customWidth="1"/>
    <col min="249" max="249" width="7.85546875" style="102" customWidth="1"/>
    <col min="250" max="496" width="9.140625" style="102"/>
    <col min="497" max="497" width="6.7109375" style="102" customWidth="1"/>
    <col min="498" max="498" width="16.42578125" style="102" customWidth="1"/>
    <col min="499" max="499" width="15.85546875" style="102" customWidth="1"/>
    <col min="500" max="500" width="5.28515625" style="102" customWidth="1"/>
    <col min="501" max="501" width="3.5703125" style="102" customWidth="1"/>
    <col min="502" max="502" width="6.42578125" style="102" customWidth="1"/>
    <col min="503" max="503" width="20.42578125" style="102" customWidth="1"/>
    <col min="504" max="504" width="12.42578125" style="102" customWidth="1"/>
    <col min="505" max="505" width="7.85546875" style="102" customWidth="1"/>
    <col min="506" max="752" width="9.140625" style="102"/>
    <col min="753" max="753" width="6.7109375" style="102" customWidth="1"/>
    <col min="754" max="754" width="16.42578125" style="102" customWidth="1"/>
    <col min="755" max="755" width="15.85546875" style="102" customWidth="1"/>
    <col min="756" max="756" width="5.28515625" style="102" customWidth="1"/>
    <col min="757" max="757" width="3.5703125" style="102" customWidth="1"/>
    <col min="758" max="758" width="6.42578125" style="102" customWidth="1"/>
    <col min="759" max="759" width="20.42578125" style="102" customWidth="1"/>
    <col min="760" max="760" width="12.42578125" style="102" customWidth="1"/>
    <col min="761" max="761" width="7.85546875" style="102" customWidth="1"/>
    <col min="762" max="1008" width="9.140625" style="102"/>
    <col min="1009" max="1009" width="6.7109375" style="102" customWidth="1"/>
    <col min="1010" max="1010" width="16.42578125" style="102" customWidth="1"/>
    <col min="1011" max="1011" width="15.85546875" style="102" customWidth="1"/>
    <col min="1012" max="1012" width="5.28515625" style="102" customWidth="1"/>
    <col min="1013" max="1013" width="3.5703125" style="102" customWidth="1"/>
    <col min="1014" max="1014" width="6.42578125" style="102" customWidth="1"/>
    <col min="1015" max="1015" width="20.42578125" style="102" customWidth="1"/>
    <col min="1016" max="1016" width="12.42578125" style="102" customWidth="1"/>
    <col min="1017" max="1017" width="7.85546875" style="102" customWidth="1"/>
    <col min="1018" max="1264" width="9.140625" style="102"/>
    <col min="1265" max="1265" width="6.7109375" style="102" customWidth="1"/>
    <col min="1266" max="1266" width="16.42578125" style="102" customWidth="1"/>
    <col min="1267" max="1267" width="15.85546875" style="102" customWidth="1"/>
    <col min="1268" max="1268" width="5.28515625" style="102" customWidth="1"/>
    <col min="1269" max="1269" width="3.5703125" style="102" customWidth="1"/>
    <col min="1270" max="1270" width="6.42578125" style="102" customWidth="1"/>
    <col min="1271" max="1271" width="20.42578125" style="102" customWidth="1"/>
    <col min="1272" max="1272" width="12.42578125" style="102" customWidth="1"/>
    <col min="1273" max="1273" width="7.85546875" style="102" customWidth="1"/>
    <col min="1274" max="1520" width="9.140625" style="102"/>
    <col min="1521" max="1521" width="6.7109375" style="102" customWidth="1"/>
    <col min="1522" max="1522" width="16.42578125" style="102" customWidth="1"/>
    <col min="1523" max="1523" width="15.85546875" style="102" customWidth="1"/>
    <col min="1524" max="1524" width="5.28515625" style="102" customWidth="1"/>
    <col min="1525" max="1525" width="3.5703125" style="102" customWidth="1"/>
    <col min="1526" max="1526" width="6.42578125" style="102" customWidth="1"/>
    <col min="1527" max="1527" width="20.42578125" style="102" customWidth="1"/>
    <col min="1528" max="1528" width="12.42578125" style="102" customWidth="1"/>
    <col min="1529" max="1529" width="7.85546875" style="102" customWidth="1"/>
    <col min="1530" max="1776" width="9.140625" style="102"/>
    <col min="1777" max="1777" width="6.7109375" style="102" customWidth="1"/>
    <col min="1778" max="1778" width="16.42578125" style="102" customWidth="1"/>
    <col min="1779" max="1779" width="15.85546875" style="102" customWidth="1"/>
    <col min="1780" max="1780" width="5.28515625" style="102" customWidth="1"/>
    <col min="1781" max="1781" width="3.5703125" style="102" customWidth="1"/>
    <col min="1782" max="1782" width="6.42578125" style="102" customWidth="1"/>
    <col min="1783" max="1783" width="20.42578125" style="102" customWidth="1"/>
    <col min="1784" max="1784" width="12.42578125" style="102" customWidth="1"/>
    <col min="1785" max="1785" width="7.85546875" style="102" customWidth="1"/>
    <col min="1786" max="2032" width="9.140625" style="102"/>
    <col min="2033" max="2033" width="6.7109375" style="102" customWidth="1"/>
    <col min="2034" max="2034" width="16.42578125" style="102" customWidth="1"/>
    <col min="2035" max="2035" width="15.85546875" style="102" customWidth="1"/>
    <col min="2036" max="2036" width="5.28515625" style="102" customWidth="1"/>
    <col min="2037" max="2037" width="3.5703125" style="102" customWidth="1"/>
    <col min="2038" max="2038" width="6.42578125" style="102" customWidth="1"/>
    <col min="2039" max="2039" width="20.42578125" style="102" customWidth="1"/>
    <col min="2040" max="2040" width="12.42578125" style="102" customWidth="1"/>
    <col min="2041" max="2041" width="7.85546875" style="102" customWidth="1"/>
    <col min="2042" max="2288" width="9.140625" style="102"/>
    <col min="2289" max="2289" width="6.7109375" style="102" customWidth="1"/>
    <col min="2290" max="2290" width="16.42578125" style="102" customWidth="1"/>
    <col min="2291" max="2291" width="15.85546875" style="102" customWidth="1"/>
    <col min="2292" max="2292" width="5.28515625" style="102" customWidth="1"/>
    <col min="2293" max="2293" width="3.5703125" style="102" customWidth="1"/>
    <col min="2294" max="2294" width="6.42578125" style="102" customWidth="1"/>
    <col min="2295" max="2295" width="20.42578125" style="102" customWidth="1"/>
    <col min="2296" max="2296" width="12.42578125" style="102" customWidth="1"/>
    <col min="2297" max="2297" width="7.85546875" style="102" customWidth="1"/>
    <col min="2298" max="2544" width="9.140625" style="102"/>
    <col min="2545" max="2545" width="6.7109375" style="102" customWidth="1"/>
    <col min="2546" max="2546" width="16.42578125" style="102" customWidth="1"/>
    <col min="2547" max="2547" width="15.85546875" style="102" customWidth="1"/>
    <col min="2548" max="2548" width="5.28515625" style="102" customWidth="1"/>
    <col min="2549" max="2549" width="3.5703125" style="102" customWidth="1"/>
    <col min="2550" max="2550" width="6.42578125" style="102" customWidth="1"/>
    <col min="2551" max="2551" width="20.42578125" style="102" customWidth="1"/>
    <col min="2552" max="2552" width="12.42578125" style="102" customWidth="1"/>
    <col min="2553" max="2553" width="7.85546875" style="102" customWidth="1"/>
    <col min="2554" max="2800" width="9.140625" style="102"/>
    <col min="2801" max="2801" width="6.7109375" style="102" customWidth="1"/>
    <col min="2802" max="2802" width="16.42578125" style="102" customWidth="1"/>
    <col min="2803" max="2803" width="15.85546875" style="102" customWidth="1"/>
    <col min="2804" max="2804" width="5.28515625" style="102" customWidth="1"/>
    <col min="2805" max="2805" width="3.5703125" style="102" customWidth="1"/>
    <col min="2806" max="2806" width="6.42578125" style="102" customWidth="1"/>
    <col min="2807" max="2807" width="20.42578125" style="102" customWidth="1"/>
    <col min="2808" max="2808" width="12.42578125" style="102" customWidth="1"/>
    <col min="2809" max="2809" width="7.85546875" style="102" customWidth="1"/>
    <col min="2810" max="3056" width="9.140625" style="102"/>
    <col min="3057" max="3057" width="6.7109375" style="102" customWidth="1"/>
    <col min="3058" max="3058" width="16.42578125" style="102" customWidth="1"/>
    <col min="3059" max="3059" width="15.85546875" style="102" customWidth="1"/>
    <col min="3060" max="3060" width="5.28515625" style="102" customWidth="1"/>
    <col min="3061" max="3061" width="3.5703125" style="102" customWidth="1"/>
    <col min="3062" max="3062" width="6.42578125" style="102" customWidth="1"/>
    <col min="3063" max="3063" width="20.42578125" style="102" customWidth="1"/>
    <col min="3064" max="3064" width="12.42578125" style="102" customWidth="1"/>
    <col min="3065" max="3065" width="7.85546875" style="102" customWidth="1"/>
    <col min="3066" max="3312" width="9.140625" style="102"/>
    <col min="3313" max="3313" width="6.7109375" style="102" customWidth="1"/>
    <col min="3314" max="3314" width="16.42578125" style="102" customWidth="1"/>
    <col min="3315" max="3315" width="15.85546875" style="102" customWidth="1"/>
    <col min="3316" max="3316" width="5.28515625" style="102" customWidth="1"/>
    <col min="3317" max="3317" width="3.5703125" style="102" customWidth="1"/>
    <col min="3318" max="3318" width="6.42578125" style="102" customWidth="1"/>
    <col min="3319" max="3319" width="20.42578125" style="102" customWidth="1"/>
    <col min="3320" max="3320" width="12.42578125" style="102" customWidth="1"/>
    <col min="3321" max="3321" width="7.85546875" style="102" customWidth="1"/>
    <col min="3322" max="3568" width="9.140625" style="102"/>
    <col min="3569" max="3569" width="6.7109375" style="102" customWidth="1"/>
    <col min="3570" max="3570" width="16.42578125" style="102" customWidth="1"/>
    <col min="3571" max="3571" width="15.85546875" style="102" customWidth="1"/>
    <col min="3572" max="3572" width="5.28515625" style="102" customWidth="1"/>
    <col min="3573" max="3573" width="3.5703125" style="102" customWidth="1"/>
    <col min="3574" max="3574" width="6.42578125" style="102" customWidth="1"/>
    <col min="3575" max="3575" width="20.42578125" style="102" customWidth="1"/>
    <col min="3576" max="3576" width="12.42578125" style="102" customWidth="1"/>
    <col min="3577" max="3577" width="7.85546875" style="102" customWidth="1"/>
    <col min="3578" max="3824" width="9.140625" style="102"/>
    <col min="3825" max="3825" width="6.7109375" style="102" customWidth="1"/>
    <col min="3826" max="3826" width="16.42578125" style="102" customWidth="1"/>
    <col min="3827" max="3827" width="15.85546875" style="102" customWidth="1"/>
    <col min="3828" max="3828" width="5.28515625" style="102" customWidth="1"/>
    <col min="3829" max="3829" width="3.5703125" style="102" customWidth="1"/>
    <col min="3830" max="3830" width="6.42578125" style="102" customWidth="1"/>
    <col min="3831" max="3831" width="20.42578125" style="102" customWidth="1"/>
    <col min="3832" max="3832" width="12.42578125" style="102" customWidth="1"/>
    <col min="3833" max="3833" width="7.85546875" style="102" customWidth="1"/>
    <col min="3834" max="4080" width="9.140625" style="102"/>
    <col min="4081" max="4081" width="6.7109375" style="102" customWidth="1"/>
    <col min="4082" max="4082" width="16.42578125" style="102" customWidth="1"/>
    <col min="4083" max="4083" width="15.85546875" style="102" customWidth="1"/>
    <col min="4084" max="4084" width="5.28515625" style="102" customWidth="1"/>
    <col min="4085" max="4085" width="3.5703125" style="102" customWidth="1"/>
    <col min="4086" max="4086" width="6.42578125" style="102" customWidth="1"/>
    <col min="4087" max="4087" width="20.42578125" style="102" customWidth="1"/>
    <col min="4088" max="4088" width="12.42578125" style="102" customWidth="1"/>
    <col min="4089" max="4089" width="7.85546875" style="102" customWidth="1"/>
    <col min="4090" max="4336" width="9.140625" style="102"/>
    <col min="4337" max="4337" width="6.7109375" style="102" customWidth="1"/>
    <col min="4338" max="4338" width="16.42578125" style="102" customWidth="1"/>
    <col min="4339" max="4339" width="15.85546875" style="102" customWidth="1"/>
    <col min="4340" max="4340" width="5.28515625" style="102" customWidth="1"/>
    <col min="4341" max="4341" width="3.5703125" style="102" customWidth="1"/>
    <col min="4342" max="4342" width="6.42578125" style="102" customWidth="1"/>
    <col min="4343" max="4343" width="20.42578125" style="102" customWidth="1"/>
    <col min="4344" max="4344" width="12.42578125" style="102" customWidth="1"/>
    <col min="4345" max="4345" width="7.85546875" style="102" customWidth="1"/>
    <col min="4346" max="4592" width="9.140625" style="102"/>
    <col min="4593" max="4593" width="6.7109375" style="102" customWidth="1"/>
    <col min="4594" max="4594" width="16.42578125" style="102" customWidth="1"/>
    <col min="4595" max="4595" width="15.85546875" style="102" customWidth="1"/>
    <col min="4596" max="4596" width="5.28515625" style="102" customWidth="1"/>
    <col min="4597" max="4597" width="3.5703125" style="102" customWidth="1"/>
    <col min="4598" max="4598" width="6.42578125" style="102" customWidth="1"/>
    <col min="4599" max="4599" width="20.42578125" style="102" customWidth="1"/>
    <col min="4600" max="4600" width="12.42578125" style="102" customWidth="1"/>
    <col min="4601" max="4601" width="7.85546875" style="102" customWidth="1"/>
    <col min="4602" max="4848" width="9.140625" style="102"/>
    <col min="4849" max="4849" width="6.7109375" style="102" customWidth="1"/>
    <col min="4850" max="4850" width="16.42578125" style="102" customWidth="1"/>
    <col min="4851" max="4851" width="15.85546875" style="102" customWidth="1"/>
    <col min="4852" max="4852" width="5.28515625" style="102" customWidth="1"/>
    <col min="4853" max="4853" width="3.5703125" style="102" customWidth="1"/>
    <col min="4854" max="4854" width="6.42578125" style="102" customWidth="1"/>
    <col min="4855" max="4855" width="20.42578125" style="102" customWidth="1"/>
    <col min="4856" max="4856" width="12.42578125" style="102" customWidth="1"/>
    <col min="4857" max="4857" width="7.85546875" style="102" customWidth="1"/>
    <col min="4858" max="5104" width="9.140625" style="102"/>
    <col min="5105" max="5105" width="6.7109375" style="102" customWidth="1"/>
    <col min="5106" max="5106" width="16.42578125" style="102" customWidth="1"/>
    <col min="5107" max="5107" width="15.85546875" style="102" customWidth="1"/>
    <col min="5108" max="5108" width="5.28515625" style="102" customWidth="1"/>
    <col min="5109" max="5109" width="3.5703125" style="102" customWidth="1"/>
    <col min="5110" max="5110" width="6.42578125" style="102" customWidth="1"/>
    <col min="5111" max="5111" width="20.42578125" style="102" customWidth="1"/>
    <col min="5112" max="5112" width="12.42578125" style="102" customWidth="1"/>
    <col min="5113" max="5113" width="7.85546875" style="102" customWidth="1"/>
    <col min="5114" max="5360" width="9.140625" style="102"/>
    <col min="5361" max="5361" width="6.7109375" style="102" customWidth="1"/>
    <col min="5362" max="5362" width="16.42578125" style="102" customWidth="1"/>
    <col min="5363" max="5363" width="15.85546875" style="102" customWidth="1"/>
    <col min="5364" max="5364" width="5.28515625" style="102" customWidth="1"/>
    <col min="5365" max="5365" width="3.5703125" style="102" customWidth="1"/>
    <col min="5366" max="5366" width="6.42578125" style="102" customWidth="1"/>
    <col min="5367" max="5367" width="20.42578125" style="102" customWidth="1"/>
    <col min="5368" max="5368" width="12.42578125" style="102" customWidth="1"/>
    <col min="5369" max="5369" width="7.85546875" style="102" customWidth="1"/>
    <col min="5370" max="5616" width="9.140625" style="102"/>
    <col min="5617" max="5617" width="6.7109375" style="102" customWidth="1"/>
    <col min="5618" max="5618" width="16.42578125" style="102" customWidth="1"/>
    <col min="5619" max="5619" width="15.85546875" style="102" customWidth="1"/>
    <col min="5620" max="5620" width="5.28515625" style="102" customWidth="1"/>
    <col min="5621" max="5621" width="3.5703125" style="102" customWidth="1"/>
    <col min="5622" max="5622" width="6.42578125" style="102" customWidth="1"/>
    <col min="5623" max="5623" width="20.42578125" style="102" customWidth="1"/>
    <col min="5624" max="5624" width="12.42578125" style="102" customWidth="1"/>
    <col min="5625" max="5625" width="7.85546875" style="102" customWidth="1"/>
    <col min="5626" max="5872" width="9.140625" style="102"/>
    <col min="5873" max="5873" width="6.7109375" style="102" customWidth="1"/>
    <col min="5874" max="5874" width="16.42578125" style="102" customWidth="1"/>
    <col min="5875" max="5875" width="15.85546875" style="102" customWidth="1"/>
    <col min="5876" max="5876" width="5.28515625" style="102" customWidth="1"/>
    <col min="5877" max="5877" width="3.5703125" style="102" customWidth="1"/>
    <col min="5878" max="5878" width="6.42578125" style="102" customWidth="1"/>
    <col min="5879" max="5879" width="20.42578125" style="102" customWidth="1"/>
    <col min="5880" max="5880" width="12.42578125" style="102" customWidth="1"/>
    <col min="5881" max="5881" width="7.85546875" style="102" customWidth="1"/>
    <col min="5882" max="6128" width="9.140625" style="102"/>
    <col min="6129" max="6129" width="6.7109375" style="102" customWidth="1"/>
    <col min="6130" max="6130" width="16.42578125" style="102" customWidth="1"/>
    <col min="6131" max="6131" width="15.85546875" style="102" customWidth="1"/>
    <col min="6132" max="6132" width="5.28515625" style="102" customWidth="1"/>
    <col min="6133" max="6133" width="3.5703125" style="102" customWidth="1"/>
    <col min="6134" max="6134" width="6.42578125" style="102" customWidth="1"/>
    <col min="6135" max="6135" width="20.42578125" style="102" customWidth="1"/>
    <col min="6136" max="6136" width="12.42578125" style="102" customWidth="1"/>
    <col min="6137" max="6137" width="7.85546875" style="102" customWidth="1"/>
    <col min="6138" max="6384" width="9.140625" style="102"/>
    <col min="6385" max="6385" width="6.7109375" style="102" customWidth="1"/>
    <col min="6386" max="6386" width="16.42578125" style="102" customWidth="1"/>
    <col min="6387" max="6387" width="15.85546875" style="102" customWidth="1"/>
    <col min="6388" max="6388" width="5.28515625" style="102" customWidth="1"/>
    <col min="6389" max="6389" width="3.5703125" style="102" customWidth="1"/>
    <col min="6390" max="6390" width="6.42578125" style="102" customWidth="1"/>
    <col min="6391" max="6391" width="20.42578125" style="102" customWidth="1"/>
    <col min="6392" max="6392" width="12.42578125" style="102" customWidth="1"/>
    <col min="6393" max="6393" width="7.85546875" style="102" customWidth="1"/>
    <col min="6394" max="6640" width="9.140625" style="102"/>
    <col min="6641" max="6641" width="6.7109375" style="102" customWidth="1"/>
    <col min="6642" max="6642" width="16.42578125" style="102" customWidth="1"/>
    <col min="6643" max="6643" width="15.85546875" style="102" customWidth="1"/>
    <col min="6644" max="6644" width="5.28515625" style="102" customWidth="1"/>
    <col min="6645" max="6645" width="3.5703125" style="102" customWidth="1"/>
    <col min="6646" max="6646" width="6.42578125" style="102" customWidth="1"/>
    <col min="6647" max="6647" width="20.42578125" style="102" customWidth="1"/>
    <col min="6648" max="6648" width="12.42578125" style="102" customWidth="1"/>
    <col min="6649" max="6649" width="7.85546875" style="102" customWidth="1"/>
    <col min="6650" max="6896" width="9.140625" style="102"/>
    <col min="6897" max="6897" width="6.7109375" style="102" customWidth="1"/>
    <col min="6898" max="6898" width="16.42578125" style="102" customWidth="1"/>
    <col min="6899" max="6899" width="15.85546875" style="102" customWidth="1"/>
    <col min="6900" max="6900" width="5.28515625" style="102" customWidth="1"/>
    <col min="6901" max="6901" width="3.5703125" style="102" customWidth="1"/>
    <col min="6902" max="6902" width="6.42578125" style="102" customWidth="1"/>
    <col min="6903" max="6903" width="20.42578125" style="102" customWidth="1"/>
    <col min="6904" max="6904" width="12.42578125" style="102" customWidth="1"/>
    <col min="6905" max="6905" width="7.85546875" style="102" customWidth="1"/>
    <col min="6906" max="7152" width="9.140625" style="102"/>
    <col min="7153" max="7153" width="6.7109375" style="102" customWidth="1"/>
    <col min="7154" max="7154" width="16.42578125" style="102" customWidth="1"/>
    <col min="7155" max="7155" width="15.85546875" style="102" customWidth="1"/>
    <col min="7156" max="7156" width="5.28515625" style="102" customWidth="1"/>
    <col min="7157" max="7157" width="3.5703125" style="102" customWidth="1"/>
    <col min="7158" max="7158" width="6.42578125" style="102" customWidth="1"/>
    <col min="7159" max="7159" width="20.42578125" style="102" customWidth="1"/>
    <col min="7160" max="7160" width="12.42578125" style="102" customWidth="1"/>
    <col min="7161" max="7161" width="7.85546875" style="102" customWidth="1"/>
    <col min="7162" max="7408" width="9.140625" style="102"/>
    <col min="7409" max="7409" width="6.7109375" style="102" customWidth="1"/>
    <col min="7410" max="7410" width="16.42578125" style="102" customWidth="1"/>
    <col min="7411" max="7411" width="15.85546875" style="102" customWidth="1"/>
    <col min="7412" max="7412" width="5.28515625" style="102" customWidth="1"/>
    <col min="7413" max="7413" width="3.5703125" style="102" customWidth="1"/>
    <col min="7414" max="7414" width="6.42578125" style="102" customWidth="1"/>
    <col min="7415" max="7415" width="20.42578125" style="102" customWidth="1"/>
    <col min="7416" max="7416" width="12.42578125" style="102" customWidth="1"/>
    <col min="7417" max="7417" width="7.85546875" style="102" customWidth="1"/>
    <col min="7418" max="7664" width="9.140625" style="102"/>
    <col min="7665" max="7665" width="6.7109375" style="102" customWidth="1"/>
    <col min="7666" max="7666" width="16.42578125" style="102" customWidth="1"/>
    <col min="7667" max="7667" width="15.85546875" style="102" customWidth="1"/>
    <col min="7668" max="7668" width="5.28515625" style="102" customWidth="1"/>
    <col min="7669" max="7669" width="3.5703125" style="102" customWidth="1"/>
    <col min="7670" max="7670" width="6.42578125" style="102" customWidth="1"/>
    <col min="7671" max="7671" width="20.42578125" style="102" customWidth="1"/>
    <col min="7672" max="7672" width="12.42578125" style="102" customWidth="1"/>
    <col min="7673" max="7673" width="7.85546875" style="102" customWidth="1"/>
    <col min="7674" max="7920" width="9.140625" style="102"/>
    <col min="7921" max="7921" width="6.7109375" style="102" customWidth="1"/>
    <col min="7922" max="7922" width="16.42578125" style="102" customWidth="1"/>
    <col min="7923" max="7923" width="15.85546875" style="102" customWidth="1"/>
    <col min="7924" max="7924" width="5.28515625" style="102" customWidth="1"/>
    <col min="7925" max="7925" width="3.5703125" style="102" customWidth="1"/>
    <col min="7926" max="7926" width="6.42578125" style="102" customWidth="1"/>
    <col min="7927" max="7927" width="20.42578125" style="102" customWidth="1"/>
    <col min="7928" max="7928" width="12.42578125" style="102" customWidth="1"/>
    <col min="7929" max="7929" width="7.85546875" style="102" customWidth="1"/>
    <col min="7930" max="8176" width="9.140625" style="102"/>
    <col min="8177" max="8177" width="6.7109375" style="102" customWidth="1"/>
    <col min="8178" max="8178" width="16.42578125" style="102" customWidth="1"/>
    <col min="8179" max="8179" width="15.85546875" style="102" customWidth="1"/>
    <col min="8180" max="8180" width="5.28515625" style="102" customWidth="1"/>
    <col min="8181" max="8181" width="3.5703125" style="102" customWidth="1"/>
    <col min="8182" max="8182" width="6.42578125" style="102" customWidth="1"/>
    <col min="8183" max="8183" width="20.42578125" style="102" customWidth="1"/>
    <col min="8184" max="8184" width="12.42578125" style="102" customWidth="1"/>
    <col min="8185" max="8185" width="7.85546875" style="102" customWidth="1"/>
    <col min="8186" max="8432" width="9.140625" style="102"/>
    <col min="8433" max="8433" width="6.7109375" style="102" customWidth="1"/>
    <col min="8434" max="8434" width="16.42578125" style="102" customWidth="1"/>
    <col min="8435" max="8435" width="15.85546875" style="102" customWidth="1"/>
    <col min="8436" max="8436" width="5.28515625" style="102" customWidth="1"/>
    <col min="8437" max="8437" width="3.5703125" style="102" customWidth="1"/>
    <col min="8438" max="8438" width="6.42578125" style="102" customWidth="1"/>
    <col min="8439" max="8439" width="20.42578125" style="102" customWidth="1"/>
    <col min="8440" max="8440" width="12.42578125" style="102" customWidth="1"/>
    <col min="8441" max="8441" width="7.85546875" style="102" customWidth="1"/>
    <col min="8442" max="8688" width="9.140625" style="102"/>
    <col min="8689" max="8689" width="6.7109375" style="102" customWidth="1"/>
    <col min="8690" max="8690" width="16.42578125" style="102" customWidth="1"/>
    <col min="8691" max="8691" width="15.85546875" style="102" customWidth="1"/>
    <col min="8692" max="8692" width="5.28515625" style="102" customWidth="1"/>
    <col min="8693" max="8693" width="3.5703125" style="102" customWidth="1"/>
    <col min="8694" max="8694" width="6.42578125" style="102" customWidth="1"/>
    <col min="8695" max="8695" width="20.42578125" style="102" customWidth="1"/>
    <col min="8696" max="8696" width="12.42578125" style="102" customWidth="1"/>
    <col min="8697" max="8697" width="7.85546875" style="102" customWidth="1"/>
    <col min="8698" max="8944" width="9.140625" style="102"/>
    <col min="8945" max="8945" width="6.7109375" style="102" customWidth="1"/>
    <col min="8946" max="8946" width="16.42578125" style="102" customWidth="1"/>
    <col min="8947" max="8947" width="15.85546875" style="102" customWidth="1"/>
    <col min="8948" max="8948" width="5.28515625" style="102" customWidth="1"/>
    <col min="8949" max="8949" width="3.5703125" style="102" customWidth="1"/>
    <col min="8950" max="8950" width="6.42578125" style="102" customWidth="1"/>
    <col min="8951" max="8951" width="20.42578125" style="102" customWidth="1"/>
    <col min="8952" max="8952" width="12.42578125" style="102" customWidth="1"/>
    <col min="8953" max="8953" width="7.85546875" style="102" customWidth="1"/>
    <col min="8954" max="9200" width="9.140625" style="102"/>
    <col min="9201" max="9201" width="6.7109375" style="102" customWidth="1"/>
    <col min="9202" max="9202" width="16.42578125" style="102" customWidth="1"/>
    <col min="9203" max="9203" width="15.85546875" style="102" customWidth="1"/>
    <col min="9204" max="9204" width="5.28515625" style="102" customWidth="1"/>
    <col min="9205" max="9205" width="3.5703125" style="102" customWidth="1"/>
    <col min="9206" max="9206" width="6.42578125" style="102" customWidth="1"/>
    <col min="9207" max="9207" width="20.42578125" style="102" customWidth="1"/>
    <col min="9208" max="9208" width="12.42578125" style="102" customWidth="1"/>
    <col min="9209" max="9209" width="7.85546875" style="102" customWidth="1"/>
    <col min="9210" max="9456" width="9.140625" style="102"/>
    <col min="9457" max="9457" width="6.7109375" style="102" customWidth="1"/>
    <col min="9458" max="9458" width="16.42578125" style="102" customWidth="1"/>
    <col min="9459" max="9459" width="15.85546875" style="102" customWidth="1"/>
    <col min="9460" max="9460" width="5.28515625" style="102" customWidth="1"/>
    <col min="9461" max="9461" width="3.5703125" style="102" customWidth="1"/>
    <col min="9462" max="9462" width="6.42578125" style="102" customWidth="1"/>
    <col min="9463" max="9463" width="20.42578125" style="102" customWidth="1"/>
    <col min="9464" max="9464" width="12.42578125" style="102" customWidth="1"/>
    <col min="9465" max="9465" width="7.85546875" style="102" customWidth="1"/>
    <col min="9466" max="9712" width="9.140625" style="102"/>
    <col min="9713" max="9713" width="6.7109375" style="102" customWidth="1"/>
    <col min="9714" max="9714" width="16.42578125" style="102" customWidth="1"/>
    <col min="9715" max="9715" width="15.85546875" style="102" customWidth="1"/>
    <col min="9716" max="9716" width="5.28515625" style="102" customWidth="1"/>
    <col min="9717" max="9717" width="3.5703125" style="102" customWidth="1"/>
    <col min="9718" max="9718" width="6.42578125" style="102" customWidth="1"/>
    <col min="9719" max="9719" width="20.42578125" style="102" customWidth="1"/>
    <col min="9720" max="9720" width="12.42578125" style="102" customWidth="1"/>
    <col min="9721" max="9721" width="7.85546875" style="102" customWidth="1"/>
    <col min="9722" max="9968" width="9.140625" style="102"/>
    <col min="9969" max="9969" width="6.7109375" style="102" customWidth="1"/>
    <col min="9970" max="9970" width="16.42578125" style="102" customWidth="1"/>
    <col min="9971" max="9971" width="15.85546875" style="102" customWidth="1"/>
    <col min="9972" max="9972" width="5.28515625" style="102" customWidth="1"/>
    <col min="9973" max="9973" width="3.5703125" style="102" customWidth="1"/>
    <col min="9974" max="9974" width="6.42578125" style="102" customWidth="1"/>
    <col min="9975" max="9975" width="20.42578125" style="102" customWidth="1"/>
    <col min="9976" max="9976" width="12.42578125" style="102" customWidth="1"/>
    <col min="9977" max="9977" width="7.85546875" style="102" customWidth="1"/>
    <col min="9978" max="10224" width="9.140625" style="102"/>
    <col min="10225" max="10225" width="6.7109375" style="102" customWidth="1"/>
    <col min="10226" max="10226" width="16.42578125" style="102" customWidth="1"/>
    <col min="10227" max="10227" width="15.85546875" style="102" customWidth="1"/>
    <col min="10228" max="10228" width="5.28515625" style="102" customWidth="1"/>
    <col min="10229" max="10229" width="3.5703125" style="102" customWidth="1"/>
    <col min="10230" max="10230" width="6.42578125" style="102" customWidth="1"/>
    <col min="10231" max="10231" width="20.42578125" style="102" customWidth="1"/>
    <col min="10232" max="10232" width="12.42578125" style="102" customWidth="1"/>
    <col min="10233" max="10233" width="7.85546875" style="102" customWidth="1"/>
    <col min="10234" max="10480" width="9.140625" style="102"/>
    <col min="10481" max="10481" width="6.7109375" style="102" customWidth="1"/>
    <col min="10482" max="10482" width="16.42578125" style="102" customWidth="1"/>
    <col min="10483" max="10483" width="15.85546875" style="102" customWidth="1"/>
    <col min="10484" max="10484" width="5.28515625" style="102" customWidth="1"/>
    <col min="10485" max="10485" width="3.5703125" style="102" customWidth="1"/>
    <col min="10486" max="10486" width="6.42578125" style="102" customWidth="1"/>
    <col min="10487" max="10487" width="20.42578125" style="102" customWidth="1"/>
    <col min="10488" max="10488" width="12.42578125" style="102" customWidth="1"/>
    <col min="10489" max="10489" width="7.85546875" style="102" customWidth="1"/>
    <col min="10490" max="10736" width="9.140625" style="102"/>
    <col min="10737" max="10737" width="6.7109375" style="102" customWidth="1"/>
    <col min="10738" max="10738" width="16.42578125" style="102" customWidth="1"/>
    <col min="10739" max="10739" width="15.85546875" style="102" customWidth="1"/>
    <col min="10740" max="10740" width="5.28515625" style="102" customWidth="1"/>
    <col min="10741" max="10741" width="3.5703125" style="102" customWidth="1"/>
    <col min="10742" max="10742" width="6.42578125" style="102" customWidth="1"/>
    <col min="10743" max="10743" width="20.42578125" style="102" customWidth="1"/>
    <col min="10744" max="10744" width="12.42578125" style="102" customWidth="1"/>
    <col min="10745" max="10745" width="7.85546875" style="102" customWidth="1"/>
    <col min="10746" max="10992" width="9.140625" style="102"/>
    <col min="10993" max="10993" width="6.7109375" style="102" customWidth="1"/>
    <col min="10994" max="10994" width="16.42578125" style="102" customWidth="1"/>
    <col min="10995" max="10995" width="15.85546875" style="102" customWidth="1"/>
    <col min="10996" max="10996" width="5.28515625" style="102" customWidth="1"/>
    <col min="10997" max="10997" width="3.5703125" style="102" customWidth="1"/>
    <col min="10998" max="10998" width="6.42578125" style="102" customWidth="1"/>
    <col min="10999" max="10999" width="20.42578125" style="102" customWidth="1"/>
    <col min="11000" max="11000" width="12.42578125" style="102" customWidth="1"/>
    <col min="11001" max="11001" width="7.85546875" style="102" customWidth="1"/>
    <col min="11002" max="11248" width="9.140625" style="102"/>
    <col min="11249" max="11249" width="6.7109375" style="102" customWidth="1"/>
    <col min="11250" max="11250" width="16.42578125" style="102" customWidth="1"/>
    <col min="11251" max="11251" width="15.85546875" style="102" customWidth="1"/>
    <col min="11252" max="11252" width="5.28515625" style="102" customWidth="1"/>
    <col min="11253" max="11253" width="3.5703125" style="102" customWidth="1"/>
    <col min="11254" max="11254" width="6.42578125" style="102" customWidth="1"/>
    <col min="11255" max="11255" width="20.42578125" style="102" customWidth="1"/>
    <col min="11256" max="11256" width="12.42578125" style="102" customWidth="1"/>
    <col min="11257" max="11257" width="7.85546875" style="102" customWidth="1"/>
    <col min="11258" max="11504" width="9.140625" style="102"/>
    <col min="11505" max="11505" width="6.7109375" style="102" customWidth="1"/>
    <col min="11506" max="11506" width="16.42578125" style="102" customWidth="1"/>
    <col min="11507" max="11507" width="15.85546875" style="102" customWidth="1"/>
    <col min="11508" max="11508" width="5.28515625" style="102" customWidth="1"/>
    <col min="11509" max="11509" width="3.5703125" style="102" customWidth="1"/>
    <col min="11510" max="11510" width="6.42578125" style="102" customWidth="1"/>
    <col min="11511" max="11511" width="20.42578125" style="102" customWidth="1"/>
    <col min="11512" max="11512" width="12.42578125" style="102" customWidth="1"/>
    <col min="11513" max="11513" width="7.85546875" style="102" customWidth="1"/>
    <col min="11514" max="11760" width="9.140625" style="102"/>
    <col min="11761" max="11761" width="6.7109375" style="102" customWidth="1"/>
    <col min="11762" max="11762" width="16.42578125" style="102" customWidth="1"/>
    <col min="11763" max="11763" width="15.85546875" style="102" customWidth="1"/>
    <col min="11764" max="11764" width="5.28515625" style="102" customWidth="1"/>
    <col min="11765" max="11765" width="3.5703125" style="102" customWidth="1"/>
    <col min="11766" max="11766" width="6.42578125" style="102" customWidth="1"/>
    <col min="11767" max="11767" width="20.42578125" style="102" customWidth="1"/>
    <col min="11768" max="11768" width="12.42578125" style="102" customWidth="1"/>
    <col min="11769" max="11769" width="7.85546875" style="102" customWidth="1"/>
    <col min="11770" max="12016" width="9.140625" style="102"/>
    <col min="12017" max="12017" width="6.7109375" style="102" customWidth="1"/>
    <col min="12018" max="12018" width="16.42578125" style="102" customWidth="1"/>
    <col min="12019" max="12019" width="15.85546875" style="102" customWidth="1"/>
    <col min="12020" max="12020" width="5.28515625" style="102" customWidth="1"/>
    <col min="12021" max="12021" width="3.5703125" style="102" customWidth="1"/>
    <col min="12022" max="12022" width="6.42578125" style="102" customWidth="1"/>
    <col min="12023" max="12023" width="20.42578125" style="102" customWidth="1"/>
    <col min="12024" max="12024" width="12.42578125" style="102" customWidth="1"/>
    <col min="12025" max="12025" width="7.85546875" style="102" customWidth="1"/>
    <col min="12026" max="12272" width="9.140625" style="102"/>
    <col min="12273" max="12273" width="6.7109375" style="102" customWidth="1"/>
    <col min="12274" max="12274" width="16.42578125" style="102" customWidth="1"/>
    <col min="12275" max="12275" width="15.85546875" style="102" customWidth="1"/>
    <col min="12276" max="12276" width="5.28515625" style="102" customWidth="1"/>
    <col min="12277" max="12277" width="3.5703125" style="102" customWidth="1"/>
    <col min="12278" max="12278" width="6.42578125" style="102" customWidth="1"/>
    <col min="12279" max="12279" width="20.42578125" style="102" customWidth="1"/>
    <col min="12280" max="12280" width="12.42578125" style="102" customWidth="1"/>
    <col min="12281" max="12281" width="7.85546875" style="102" customWidth="1"/>
    <col min="12282" max="12528" width="9.140625" style="102"/>
    <col min="12529" max="12529" width="6.7109375" style="102" customWidth="1"/>
    <col min="12530" max="12530" width="16.42578125" style="102" customWidth="1"/>
    <col min="12531" max="12531" width="15.85546875" style="102" customWidth="1"/>
    <col min="12532" max="12532" width="5.28515625" style="102" customWidth="1"/>
    <col min="12533" max="12533" width="3.5703125" style="102" customWidth="1"/>
    <col min="12534" max="12534" width="6.42578125" style="102" customWidth="1"/>
    <col min="12535" max="12535" width="20.42578125" style="102" customWidth="1"/>
    <col min="12536" max="12536" width="12.42578125" style="102" customWidth="1"/>
    <col min="12537" max="12537" width="7.85546875" style="102" customWidth="1"/>
    <col min="12538" max="12784" width="9.140625" style="102"/>
    <col min="12785" max="12785" width="6.7109375" style="102" customWidth="1"/>
    <col min="12786" max="12786" width="16.42578125" style="102" customWidth="1"/>
    <col min="12787" max="12787" width="15.85546875" style="102" customWidth="1"/>
    <col min="12788" max="12788" width="5.28515625" style="102" customWidth="1"/>
    <col min="12789" max="12789" width="3.5703125" style="102" customWidth="1"/>
    <col min="12790" max="12790" width="6.42578125" style="102" customWidth="1"/>
    <col min="12791" max="12791" width="20.42578125" style="102" customWidth="1"/>
    <col min="12792" max="12792" width="12.42578125" style="102" customWidth="1"/>
    <col min="12793" max="12793" width="7.85546875" style="102" customWidth="1"/>
    <col min="12794" max="13040" width="9.140625" style="102"/>
    <col min="13041" max="13041" width="6.7109375" style="102" customWidth="1"/>
    <col min="13042" max="13042" width="16.42578125" style="102" customWidth="1"/>
    <col min="13043" max="13043" width="15.85546875" style="102" customWidth="1"/>
    <col min="13044" max="13044" width="5.28515625" style="102" customWidth="1"/>
    <col min="13045" max="13045" width="3.5703125" style="102" customWidth="1"/>
    <col min="13046" max="13046" width="6.42578125" style="102" customWidth="1"/>
    <col min="13047" max="13047" width="20.42578125" style="102" customWidth="1"/>
    <col min="13048" max="13048" width="12.42578125" style="102" customWidth="1"/>
    <col min="13049" max="13049" width="7.85546875" style="102" customWidth="1"/>
    <col min="13050" max="13296" width="9.140625" style="102"/>
    <col min="13297" max="13297" width="6.7109375" style="102" customWidth="1"/>
    <col min="13298" max="13298" width="16.42578125" style="102" customWidth="1"/>
    <col min="13299" max="13299" width="15.85546875" style="102" customWidth="1"/>
    <col min="13300" max="13300" width="5.28515625" style="102" customWidth="1"/>
    <col min="13301" max="13301" width="3.5703125" style="102" customWidth="1"/>
    <col min="13302" max="13302" width="6.42578125" style="102" customWidth="1"/>
    <col min="13303" max="13303" width="20.42578125" style="102" customWidth="1"/>
    <col min="13304" max="13304" width="12.42578125" style="102" customWidth="1"/>
    <col min="13305" max="13305" width="7.85546875" style="102" customWidth="1"/>
    <col min="13306" max="13552" width="9.140625" style="102"/>
    <col min="13553" max="13553" width="6.7109375" style="102" customWidth="1"/>
    <col min="13554" max="13554" width="16.42578125" style="102" customWidth="1"/>
    <col min="13555" max="13555" width="15.85546875" style="102" customWidth="1"/>
    <col min="13556" max="13556" width="5.28515625" style="102" customWidth="1"/>
    <col min="13557" max="13557" width="3.5703125" style="102" customWidth="1"/>
    <col min="13558" max="13558" width="6.42578125" style="102" customWidth="1"/>
    <col min="13559" max="13559" width="20.42578125" style="102" customWidth="1"/>
    <col min="13560" max="13560" width="12.42578125" style="102" customWidth="1"/>
    <col min="13561" max="13561" width="7.85546875" style="102" customWidth="1"/>
    <col min="13562" max="13808" width="9.140625" style="102"/>
    <col min="13809" max="13809" width="6.7109375" style="102" customWidth="1"/>
    <col min="13810" max="13810" width="16.42578125" style="102" customWidth="1"/>
    <col min="13811" max="13811" width="15.85546875" style="102" customWidth="1"/>
    <col min="13812" max="13812" width="5.28515625" style="102" customWidth="1"/>
    <col min="13813" max="13813" width="3.5703125" style="102" customWidth="1"/>
    <col min="13814" max="13814" width="6.42578125" style="102" customWidth="1"/>
    <col min="13815" max="13815" width="20.42578125" style="102" customWidth="1"/>
    <col min="13816" max="13816" width="12.42578125" style="102" customWidth="1"/>
    <col min="13817" max="13817" width="7.85546875" style="102" customWidth="1"/>
    <col min="13818" max="14064" width="9.140625" style="102"/>
    <col min="14065" max="14065" width="6.7109375" style="102" customWidth="1"/>
    <col min="14066" max="14066" width="16.42578125" style="102" customWidth="1"/>
    <col min="14067" max="14067" width="15.85546875" style="102" customWidth="1"/>
    <col min="14068" max="14068" width="5.28515625" style="102" customWidth="1"/>
    <col min="14069" max="14069" width="3.5703125" style="102" customWidth="1"/>
    <col min="14070" max="14070" width="6.42578125" style="102" customWidth="1"/>
    <col min="14071" max="14071" width="20.42578125" style="102" customWidth="1"/>
    <col min="14072" max="14072" width="12.42578125" style="102" customWidth="1"/>
    <col min="14073" max="14073" width="7.85546875" style="102" customWidth="1"/>
    <col min="14074" max="14320" width="9.140625" style="102"/>
    <col min="14321" max="14321" width="6.7109375" style="102" customWidth="1"/>
    <col min="14322" max="14322" width="16.42578125" style="102" customWidth="1"/>
    <col min="14323" max="14323" width="15.85546875" style="102" customWidth="1"/>
    <col min="14324" max="14324" width="5.28515625" style="102" customWidth="1"/>
    <col min="14325" max="14325" width="3.5703125" style="102" customWidth="1"/>
    <col min="14326" max="14326" width="6.42578125" style="102" customWidth="1"/>
    <col min="14327" max="14327" width="20.42578125" style="102" customWidth="1"/>
    <col min="14328" max="14328" width="12.42578125" style="102" customWidth="1"/>
    <col min="14329" max="14329" width="7.85546875" style="102" customWidth="1"/>
    <col min="14330" max="14576" width="9.140625" style="102"/>
    <col min="14577" max="14577" width="6.7109375" style="102" customWidth="1"/>
    <col min="14578" max="14578" width="16.42578125" style="102" customWidth="1"/>
    <col min="14579" max="14579" width="15.85546875" style="102" customWidth="1"/>
    <col min="14580" max="14580" width="5.28515625" style="102" customWidth="1"/>
    <col min="14581" max="14581" width="3.5703125" style="102" customWidth="1"/>
    <col min="14582" max="14582" width="6.42578125" style="102" customWidth="1"/>
    <col min="14583" max="14583" width="20.42578125" style="102" customWidth="1"/>
    <col min="14584" max="14584" width="12.42578125" style="102" customWidth="1"/>
    <col min="14585" max="14585" width="7.85546875" style="102" customWidth="1"/>
    <col min="14586" max="14832" width="9.140625" style="102"/>
    <col min="14833" max="14833" width="6.7109375" style="102" customWidth="1"/>
    <col min="14834" max="14834" width="16.42578125" style="102" customWidth="1"/>
    <col min="14835" max="14835" width="15.85546875" style="102" customWidth="1"/>
    <col min="14836" max="14836" width="5.28515625" style="102" customWidth="1"/>
    <col min="14837" max="14837" width="3.5703125" style="102" customWidth="1"/>
    <col min="14838" max="14838" width="6.42578125" style="102" customWidth="1"/>
    <col min="14839" max="14839" width="20.42578125" style="102" customWidth="1"/>
    <col min="14840" max="14840" width="12.42578125" style="102" customWidth="1"/>
    <col min="14841" max="14841" width="7.85546875" style="102" customWidth="1"/>
    <col min="14842" max="15088" width="9.140625" style="102"/>
    <col min="15089" max="15089" width="6.7109375" style="102" customWidth="1"/>
    <col min="15090" max="15090" width="16.42578125" style="102" customWidth="1"/>
    <col min="15091" max="15091" width="15.85546875" style="102" customWidth="1"/>
    <col min="15092" max="15092" width="5.28515625" style="102" customWidth="1"/>
    <col min="15093" max="15093" width="3.5703125" style="102" customWidth="1"/>
    <col min="15094" max="15094" width="6.42578125" style="102" customWidth="1"/>
    <col min="15095" max="15095" width="20.42578125" style="102" customWidth="1"/>
    <col min="15096" max="15096" width="12.42578125" style="102" customWidth="1"/>
    <col min="15097" max="15097" width="7.85546875" style="102" customWidth="1"/>
    <col min="15098" max="15344" width="9.140625" style="102"/>
    <col min="15345" max="15345" width="6.7109375" style="102" customWidth="1"/>
    <col min="15346" max="15346" width="16.42578125" style="102" customWidth="1"/>
    <col min="15347" max="15347" width="15.85546875" style="102" customWidth="1"/>
    <col min="15348" max="15348" width="5.28515625" style="102" customWidth="1"/>
    <col min="15349" max="15349" width="3.5703125" style="102" customWidth="1"/>
    <col min="15350" max="15350" width="6.42578125" style="102" customWidth="1"/>
    <col min="15351" max="15351" width="20.42578125" style="102" customWidth="1"/>
    <col min="15352" max="15352" width="12.42578125" style="102" customWidth="1"/>
    <col min="15353" max="15353" width="7.85546875" style="102" customWidth="1"/>
    <col min="15354" max="15600" width="9.140625" style="102"/>
    <col min="15601" max="15601" width="6.7109375" style="102" customWidth="1"/>
    <col min="15602" max="15602" width="16.42578125" style="102" customWidth="1"/>
    <col min="15603" max="15603" width="15.85546875" style="102" customWidth="1"/>
    <col min="15604" max="15604" width="5.28515625" style="102" customWidth="1"/>
    <col min="15605" max="15605" width="3.5703125" style="102" customWidth="1"/>
    <col min="15606" max="15606" width="6.42578125" style="102" customWidth="1"/>
    <col min="15607" max="15607" width="20.42578125" style="102" customWidth="1"/>
    <col min="15608" max="15608" width="12.42578125" style="102" customWidth="1"/>
    <col min="15609" max="15609" width="7.85546875" style="102" customWidth="1"/>
    <col min="15610" max="15856" width="9.140625" style="102"/>
    <col min="15857" max="15857" width="6.7109375" style="102" customWidth="1"/>
    <col min="15858" max="15858" width="16.42578125" style="102" customWidth="1"/>
    <col min="15859" max="15859" width="15.85546875" style="102" customWidth="1"/>
    <col min="15860" max="15860" width="5.28515625" style="102" customWidth="1"/>
    <col min="15861" max="15861" width="3.5703125" style="102" customWidth="1"/>
    <col min="15862" max="15862" width="6.42578125" style="102" customWidth="1"/>
    <col min="15863" max="15863" width="20.42578125" style="102" customWidth="1"/>
    <col min="15864" max="15864" width="12.42578125" style="102" customWidth="1"/>
    <col min="15865" max="15865" width="7.85546875" style="102" customWidth="1"/>
    <col min="15866" max="16112" width="9.140625" style="102"/>
    <col min="16113" max="16113" width="6.7109375" style="102" customWidth="1"/>
    <col min="16114" max="16114" width="16.42578125" style="102" customWidth="1"/>
    <col min="16115" max="16115" width="15.85546875" style="102" customWidth="1"/>
    <col min="16116" max="16116" width="5.28515625" style="102" customWidth="1"/>
    <col min="16117" max="16117" width="3.5703125" style="102" customWidth="1"/>
    <col min="16118" max="16118" width="6.42578125" style="102" customWidth="1"/>
    <col min="16119" max="16119" width="20.42578125" style="102" customWidth="1"/>
    <col min="16120" max="16120" width="12.42578125" style="102" customWidth="1"/>
    <col min="16121" max="16121" width="7.85546875" style="102" customWidth="1"/>
    <col min="16122" max="16384" width="9.140625" style="102"/>
  </cols>
  <sheetData>
    <row r="1" spans="1:9" s="86" customFormat="1" ht="12.75" customHeight="1" x14ac:dyDescent="0.2">
      <c r="A1" s="145" t="s">
        <v>0</v>
      </c>
      <c r="B1" s="145"/>
      <c r="C1" s="145"/>
      <c r="D1" s="145"/>
      <c r="E1" s="145"/>
      <c r="F1" s="145"/>
      <c r="G1" s="145"/>
      <c r="H1" s="145"/>
      <c r="I1" s="145"/>
    </row>
    <row r="2" spans="1:9" s="86" customFormat="1" ht="12.75" customHeight="1" x14ac:dyDescent="0.2">
      <c r="A2" s="145" t="s">
        <v>423</v>
      </c>
      <c r="B2" s="145"/>
      <c r="C2" s="145"/>
      <c r="D2" s="145"/>
      <c r="E2" s="145"/>
      <c r="F2" s="145"/>
      <c r="G2" s="145"/>
      <c r="H2" s="145"/>
      <c r="I2" s="145"/>
    </row>
    <row r="3" spans="1:9" s="86" customFormat="1" ht="12.75" customHeight="1" x14ac:dyDescent="0.2">
      <c r="A3" s="87"/>
      <c r="B3" s="88"/>
      <c r="C3" s="89"/>
      <c r="D3" s="90"/>
      <c r="E3" s="91"/>
      <c r="F3" s="87"/>
      <c r="G3" s="88"/>
      <c r="H3" s="88"/>
      <c r="I3" s="91"/>
    </row>
    <row r="4" spans="1:9" s="86" customFormat="1" ht="12.75" customHeight="1" x14ac:dyDescent="0.2">
      <c r="A4" s="133" t="s">
        <v>371</v>
      </c>
      <c r="B4" s="134"/>
      <c r="C4" s="135"/>
      <c r="D4" s="136" t="s">
        <v>3</v>
      </c>
      <c r="E4" s="137"/>
      <c r="F4" s="138"/>
      <c r="G4" s="139"/>
      <c r="H4" s="139"/>
      <c r="I4" s="136" t="s">
        <v>3</v>
      </c>
    </row>
    <row r="5" spans="1:9" s="86" customFormat="1" ht="12.75" customHeight="1" x14ac:dyDescent="0.2">
      <c r="A5" s="94" t="s">
        <v>4</v>
      </c>
      <c r="B5" s="95" t="s">
        <v>372</v>
      </c>
      <c r="C5" s="95" t="s">
        <v>373</v>
      </c>
      <c r="D5" s="96">
        <v>7.74</v>
      </c>
      <c r="E5" s="91"/>
      <c r="F5" s="94" t="s">
        <v>24</v>
      </c>
      <c r="G5" s="97" t="s">
        <v>228</v>
      </c>
      <c r="H5" s="105" t="s">
        <v>376</v>
      </c>
      <c r="I5" s="106">
        <v>8.44</v>
      </c>
    </row>
    <row r="6" spans="1:9" ht="12.75" customHeight="1" x14ac:dyDescent="0.2">
      <c r="A6" s="94" t="s">
        <v>375</v>
      </c>
      <c r="B6" s="97" t="s">
        <v>239</v>
      </c>
      <c r="C6" s="99" t="s">
        <v>6</v>
      </c>
      <c r="D6" s="96">
        <v>7.82</v>
      </c>
      <c r="F6" s="94" t="s">
        <v>24</v>
      </c>
      <c r="G6" s="97" t="s">
        <v>320</v>
      </c>
      <c r="H6" s="105" t="s">
        <v>17</v>
      </c>
      <c r="I6" s="106">
        <v>8.44</v>
      </c>
    </row>
    <row r="7" spans="1:9" s="104" customFormat="1" ht="12.75" customHeight="1" x14ac:dyDescent="0.25">
      <c r="A7" s="94" t="s">
        <v>375</v>
      </c>
      <c r="B7" s="97" t="s">
        <v>328</v>
      </c>
      <c r="C7" s="97" t="s">
        <v>39</v>
      </c>
      <c r="D7" s="96">
        <v>7.82</v>
      </c>
      <c r="E7" s="103"/>
      <c r="F7" s="94" t="s">
        <v>95</v>
      </c>
      <c r="G7" s="97" t="s">
        <v>352</v>
      </c>
      <c r="H7" s="97" t="s">
        <v>23</v>
      </c>
      <c r="I7" s="106">
        <v>8.51</v>
      </c>
    </row>
    <row r="8" spans="1:9" s="104" customFormat="1" ht="12.75" customHeight="1" x14ac:dyDescent="0.25">
      <c r="A8" s="94" t="s">
        <v>21</v>
      </c>
      <c r="B8" s="97" t="s">
        <v>261</v>
      </c>
      <c r="C8" s="105" t="s">
        <v>57</v>
      </c>
      <c r="D8" s="106">
        <v>7.89</v>
      </c>
      <c r="E8" s="103"/>
      <c r="F8" s="94" t="s">
        <v>97</v>
      </c>
      <c r="G8" s="97" t="s">
        <v>354</v>
      </c>
      <c r="H8" s="97" t="s">
        <v>23</v>
      </c>
      <c r="I8" s="106">
        <v>8.56</v>
      </c>
    </row>
    <row r="9" spans="1:9" s="104" customFormat="1" ht="12.75" customHeight="1" x14ac:dyDescent="0.25">
      <c r="A9" s="94" t="s">
        <v>26</v>
      </c>
      <c r="B9" s="97" t="s">
        <v>273</v>
      </c>
      <c r="C9" s="97" t="s">
        <v>9</v>
      </c>
      <c r="D9" s="106">
        <v>7.94</v>
      </c>
      <c r="E9" s="103"/>
      <c r="F9" s="94" t="s">
        <v>381</v>
      </c>
      <c r="G9" s="97" t="s">
        <v>359</v>
      </c>
      <c r="H9" s="98" t="s">
        <v>34</v>
      </c>
      <c r="I9" s="96">
        <v>8.57</v>
      </c>
    </row>
    <row r="10" spans="1:9" s="104" customFormat="1" ht="12.75" customHeight="1" x14ac:dyDescent="0.25">
      <c r="A10" s="94" t="s">
        <v>30</v>
      </c>
      <c r="B10" s="97" t="s">
        <v>241</v>
      </c>
      <c r="C10" s="98" t="s">
        <v>6</v>
      </c>
      <c r="D10" s="106">
        <v>7.95</v>
      </c>
      <c r="E10" s="103"/>
      <c r="F10" s="94" t="s">
        <v>381</v>
      </c>
      <c r="G10" s="97" t="s">
        <v>337</v>
      </c>
      <c r="H10" s="98" t="s">
        <v>62</v>
      </c>
      <c r="I10" s="106">
        <v>8.57</v>
      </c>
    </row>
    <row r="11" spans="1:9" s="104" customFormat="1" ht="12.75" customHeight="1" x14ac:dyDescent="0.25">
      <c r="A11" s="94" t="s">
        <v>35</v>
      </c>
      <c r="B11" s="107" t="s">
        <v>224</v>
      </c>
      <c r="C11" s="99" t="s">
        <v>376</v>
      </c>
      <c r="D11" s="96">
        <v>7.97</v>
      </c>
      <c r="E11" s="103"/>
      <c r="F11" s="94" t="s">
        <v>103</v>
      </c>
      <c r="G11" s="97" t="s">
        <v>344</v>
      </c>
      <c r="H11" s="98" t="s">
        <v>75</v>
      </c>
      <c r="I11" s="106">
        <v>8.58</v>
      </c>
    </row>
    <row r="12" spans="1:9" s="104" customFormat="1" ht="12.75" customHeight="1" x14ac:dyDescent="0.25">
      <c r="A12" s="94" t="s">
        <v>40</v>
      </c>
      <c r="B12" s="95" t="s">
        <v>378</v>
      </c>
      <c r="C12" s="95" t="s">
        <v>373</v>
      </c>
      <c r="D12" s="96">
        <v>8.14</v>
      </c>
      <c r="E12" s="103"/>
      <c r="F12" s="94" t="s">
        <v>105</v>
      </c>
      <c r="G12" s="97" t="s">
        <v>316</v>
      </c>
      <c r="H12" s="97" t="s">
        <v>17</v>
      </c>
      <c r="I12" s="106">
        <v>8.6300000000000008</v>
      </c>
    </row>
    <row r="13" spans="1:9" s="104" customFormat="1" ht="12.75" customHeight="1" x14ac:dyDescent="0.25">
      <c r="A13" s="94" t="s">
        <v>44</v>
      </c>
      <c r="B13" s="97" t="s">
        <v>262</v>
      </c>
      <c r="C13" s="105" t="s">
        <v>57</v>
      </c>
      <c r="D13" s="106">
        <v>8.17</v>
      </c>
      <c r="E13" s="103"/>
      <c r="F13" s="94" t="s">
        <v>58</v>
      </c>
      <c r="G13" s="97" t="s">
        <v>330</v>
      </c>
      <c r="H13" s="97" t="s">
        <v>39</v>
      </c>
      <c r="I13" s="96">
        <v>8.68</v>
      </c>
    </row>
    <row r="14" spans="1:9" s="104" customFormat="1" ht="12.75" customHeight="1" x14ac:dyDescent="0.25">
      <c r="A14" s="94" t="s">
        <v>48</v>
      </c>
      <c r="B14" s="97" t="s">
        <v>288</v>
      </c>
      <c r="C14" s="105" t="s">
        <v>20</v>
      </c>
      <c r="D14" s="106">
        <v>8.18</v>
      </c>
      <c r="E14" s="103"/>
      <c r="F14" s="94" t="s">
        <v>63</v>
      </c>
      <c r="G14" s="97" t="s">
        <v>237</v>
      </c>
      <c r="H14" s="99" t="s">
        <v>6</v>
      </c>
      <c r="I14" s="96">
        <v>8.74</v>
      </c>
    </row>
    <row r="15" spans="1:9" s="104" customFormat="1" ht="12.75" customHeight="1" x14ac:dyDescent="0.25">
      <c r="A15" s="94" t="s">
        <v>52</v>
      </c>
      <c r="B15" s="97" t="s">
        <v>290</v>
      </c>
      <c r="C15" s="105" t="s">
        <v>20</v>
      </c>
      <c r="D15" s="106">
        <v>8.26</v>
      </c>
      <c r="E15" s="103"/>
      <c r="F15" s="94" t="s">
        <v>67</v>
      </c>
      <c r="G15" s="97" t="s">
        <v>383</v>
      </c>
      <c r="H15" s="98" t="s">
        <v>377</v>
      </c>
      <c r="I15" s="106">
        <v>8.75</v>
      </c>
    </row>
    <row r="16" spans="1:9" s="104" customFormat="1" ht="12.75" customHeight="1" x14ac:dyDescent="0.25">
      <c r="A16" s="94" t="s">
        <v>55</v>
      </c>
      <c r="B16" s="97" t="s">
        <v>247</v>
      </c>
      <c r="C16" s="105" t="s">
        <v>37</v>
      </c>
      <c r="D16" s="106">
        <v>8.2899999999999991</v>
      </c>
      <c r="E16" s="103"/>
      <c r="F16" s="94" t="s">
        <v>385</v>
      </c>
      <c r="G16" s="97" t="s">
        <v>250</v>
      </c>
      <c r="H16" s="105" t="s">
        <v>37</v>
      </c>
      <c r="I16" s="106">
        <v>8.8000000000000007</v>
      </c>
    </row>
    <row r="17" spans="1:9" s="104" customFormat="1" ht="12.75" customHeight="1" x14ac:dyDescent="0.25">
      <c r="A17" s="94" t="s">
        <v>60</v>
      </c>
      <c r="B17" s="97" t="s">
        <v>363</v>
      </c>
      <c r="C17" s="98" t="s">
        <v>29</v>
      </c>
      <c r="D17" s="106">
        <v>8.31</v>
      </c>
      <c r="E17" s="103"/>
      <c r="F17" s="94" t="s">
        <v>385</v>
      </c>
      <c r="G17" s="97" t="s">
        <v>302</v>
      </c>
      <c r="H17" s="105" t="s">
        <v>374</v>
      </c>
      <c r="I17" s="106">
        <v>8.8000000000000007</v>
      </c>
    </row>
    <row r="18" spans="1:9" s="104" customFormat="1" ht="12.75" customHeight="1" x14ac:dyDescent="0.25">
      <c r="A18" s="94" t="s">
        <v>65</v>
      </c>
      <c r="B18" s="97" t="s">
        <v>318</v>
      </c>
      <c r="C18" s="97" t="s">
        <v>17</v>
      </c>
      <c r="D18" s="106">
        <v>8.32</v>
      </c>
      <c r="E18" s="103"/>
      <c r="F18" s="94" t="s">
        <v>380</v>
      </c>
      <c r="G18" s="97" t="s">
        <v>305</v>
      </c>
      <c r="H18" s="105" t="s">
        <v>374</v>
      </c>
      <c r="I18" s="106">
        <v>8.83</v>
      </c>
    </row>
    <row r="19" spans="1:9" s="104" customFormat="1" ht="12.75" customHeight="1" x14ac:dyDescent="0.25">
      <c r="A19" s="94" t="s">
        <v>69</v>
      </c>
      <c r="B19" s="97" t="s">
        <v>326</v>
      </c>
      <c r="C19" s="97" t="s">
        <v>39</v>
      </c>
      <c r="D19" s="96">
        <v>8.35</v>
      </c>
      <c r="E19" s="103"/>
      <c r="F19" s="94" t="s">
        <v>386</v>
      </c>
      <c r="G19" s="97" t="s">
        <v>292</v>
      </c>
      <c r="H19" s="105" t="s">
        <v>20</v>
      </c>
      <c r="I19" s="106">
        <v>8.92</v>
      </c>
    </row>
    <row r="20" spans="1:9" s="104" customFormat="1" ht="12.75" customHeight="1" x14ac:dyDescent="0.25">
      <c r="A20" s="94" t="s">
        <v>379</v>
      </c>
      <c r="B20" s="97" t="s">
        <v>248</v>
      </c>
      <c r="C20" s="105" t="s">
        <v>37</v>
      </c>
      <c r="D20" s="106">
        <v>8.36</v>
      </c>
      <c r="E20" s="103"/>
      <c r="F20" s="94" t="s">
        <v>388</v>
      </c>
      <c r="G20" s="97" t="s">
        <v>338</v>
      </c>
      <c r="H20" s="98" t="s">
        <v>62</v>
      </c>
      <c r="I20" s="106">
        <v>8.93</v>
      </c>
    </row>
    <row r="21" spans="1:9" s="104" customFormat="1" ht="12.75" customHeight="1" x14ac:dyDescent="0.25">
      <c r="A21" s="94" t="s">
        <v>379</v>
      </c>
      <c r="B21" s="97" t="s">
        <v>275</v>
      </c>
      <c r="C21" s="105" t="s">
        <v>9</v>
      </c>
      <c r="D21" s="106">
        <v>8.36</v>
      </c>
      <c r="E21" s="103"/>
      <c r="F21" s="94" t="s">
        <v>389</v>
      </c>
      <c r="G21" s="97" t="s">
        <v>356</v>
      </c>
      <c r="H21" s="97" t="s">
        <v>23</v>
      </c>
      <c r="I21" s="106">
        <v>8.99</v>
      </c>
    </row>
    <row r="22" spans="1:9" ht="12.75" customHeight="1" x14ac:dyDescent="0.2">
      <c r="A22" s="94" t="s">
        <v>83</v>
      </c>
      <c r="B22" s="97" t="s">
        <v>226</v>
      </c>
      <c r="C22" s="105" t="s">
        <v>376</v>
      </c>
      <c r="D22" s="96">
        <v>8.3699999999999992</v>
      </c>
      <c r="F22" s="94" t="s">
        <v>390</v>
      </c>
      <c r="G22" s="97" t="s">
        <v>308</v>
      </c>
      <c r="H22" s="105" t="s">
        <v>377</v>
      </c>
      <c r="I22" s="106">
        <v>9.02</v>
      </c>
    </row>
    <row r="23" spans="1:9" ht="12.75" customHeight="1" x14ac:dyDescent="0.2">
      <c r="A23" s="94" t="s">
        <v>13</v>
      </c>
      <c r="B23" s="97" t="s">
        <v>342</v>
      </c>
      <c r="C23" s="98" t="s">
        <v>75</v>
      </c>
      <c r="D23" s="106">
        <v>8.3800000000000008</v>
      </c>
      <c r="F23" s="94" t="s">
        <v>391</v>
      </c>
      <c r="G23" s="97" t="s">
        <v>310</v>
      </c>
      <c r="H23" s="105" t="s">
        <v>377</v>
      </c>
      <c r="I23" s="106">
        <v>9.7100000000000009</v>
      </c>
    </row>
    <row r="24" spans="1:9" ht="12.75" customHeight="1" x14ac:dyDescent="0.2">
      <c r="A24" s="94" t="s">
        <v>18</v>
      </c>
      <c r="B24" s="97" t="s">
        <v>303</v>
      </c>
      <c r="C24" s="105" t="s">
        <v>374</v>
      </c>
      <c r="D24" s="106">
        <v>8.42</v>
      </c>
      <c r="F24" s="94" t="s">
        <v>392</v>
      </c>
      <c r="G24" s="97" t="s">
        <v>315</v>
      </c>
      <c r="H24" s="97" t="s">
        <v>17</v>
      </c>
      <c r="I24" s="106">
        <v>9.77</v>
      </c>
    </row>
    <row r="25" spans="1:9" ht="12.75" customHeight="1" x14ac:dyDescent="0.2"/>
    <row r="26" spans="1:9" ht="12.75" customHeight="1" x14ac:dyDescent="0.2">
      <c r="A26" s="92" t="s">
        <v>393</v>
      </c>
      <c r="B26" s="112"/>
      <c r="C26" s="112"/>
      <c r="D26" s="93" t="s">
        <v>3</v>
      </c>
      <c r="E26" s="112"/>
      <c r="F26" s="112"/>
      <c r="G26" s="93"/>
      <c r="H26" s="112"/>
      <c r="I26" s="93" t="s">
        <v>3</v>
      </c>
    </row>
    <row r="27" spans="1:9" ht="12.75" customHeight="1" x14ac:dyDescent="0.2">
      <c r="A27" s="94" t="s">
        <v>4</v>
      </c>
      <c r="B27" s="97" t="s">
        <v>273</v>
      </c>
      <c r="C27" s="98" t="s">
        <v>9</v>
      </c>
      <c r="D27" s="96">
        <v>42.39</v>
      </c>
      <c r="F27" s="94" t="s">
        <v>83</v>
      </c>
      <c r="G27" s="97" t="s">
        <v>224</v>
      </c>
      <c r="H27" s="98" t="s">
        <v>12</v>
      </c>
      <c r="I27" s="96">
        <v>47.65</v>
      </c>
    </row>
    <row r="28" spans="1:9" ht="12.75" customHeight="1" x14ac:dyDescent="0.2">
      <c r="A28" s="94" t="s">
        <v>10</v>
      </c>
      <c r="B28" s="97" t="s">
        <v>242</v>
      </c>
      <c r="C28" s="98" t="s">
        <v>6</v>
      </c>
      <c r="D28" s="96">
        <v>42.47</v>
      </c>
      <c r="F28" s="94" t="s">
        <v>13</v>
      </c>
      <c r="G28" s="97" t="s">
        <v>353</v>
      </c>
      <c r="H28" s="98" t="s">
        <v>23</v>
      </c>
      <c r="I28" s="96">
        <v>48.36</v>
      </c>
    </row>
    <row r="29" spans="1:9" ht="12.75" customHeight="1" x14ac:dyDescent="0.2">
      <c r="A29" s="94" t="s">
        <v>15</v>
      </c>
      <c r="B29" s="97" t="s">
        <v>267</v>
      </c>
      <c r="C29" s="98" t="s">
        <v>57</v>
      </c>
      <c r="D29" s="96">
        <v>43.28</v>
      </c>
      <c r="F29" s="94" t="s">
        <v>18</v>
      </c>
      <c r="G29" s="97" t="s">
        <v>333</v>
      </c>
      <c r="H29" s="97" t="s">
        <v>39</v>
      </c>
      <c r="I29" s="96">
        <v>48.44</v>
      </c>
    </row>
    <row r="30" spans="1:9" ht="12.75" customHeight="1" x14ac:dyDescent="0.2">
      <c r="A30" s="94" t="s">
        <v>21</v>
      </c>
      <c r="B30" s="97" t="s">
        <v>266</v>
      </c>
      <c r="C30" s="98" t="s">
        <v>57</v>
      </c>
      <c r="D30" s="96">
        <v>43.54</v>
      </c>
      <c r="F30" s="94" t="s">
        <v>89</v>
      </c>
      <c r="G30" s="97" t="s">
        <v>309</v>
      </c>
      <c r="H30" s="98" t="s">
        <v>377</v>
      </c>
      <c r="I30" s="96">
        <v>48.64</v>
      </c>
    </row>
    <row r="31" spans="1:9" ht="12.75" customHeight="1" x14ac:dyDescent="0.2">
      <c r="A31" s="94" t="s">
        <v>26</v>
      </c>
      <c r="B31" s="97" t="s">
        <v>239</v>
      </c>
      <c r="C31" s="98" t="s">
        <v>6</v>
      </c>
      <c r="D31" s="96">
        <v>43.68</v>
      </c>
      <c r="F31" s="94" t="s">
        <v>92</v>
      </c>
      <c r="G31" s="97" t="s">
        <v>365</v>
      </c>
      <c r="H31" s="97" t="s">
        <v>29</v>
      </c>
      <c r="I31" s="96">
        <v>48.78</v>
      </c>
    </row>
    <row r="32" spans="1:9" ht="12.75" customHeight="1" x14ac:dyDescent="0.2">
      <c r="A32" s="94" t="s">
        <v>30</v>
      </c>
      <c r="B32" s="97" t="s">
        <v>290</v>
      </c>
      <c r="C32" s="97" t="s">
        <v>20</v>
      </c>
      <c r="D32" s="96">
        <v>43.82</v>
      </c>
      <c r="F32" s="94" t="s">
        <v>95</v>
      </c>
      <c r="G32" s="97" t="s">
        <v>352</v>
      </c>
      <c r="H32" s="98" t="s">
        <v>23</v>
      </c>
      <c r="I32" s="96">
        <v>48.95</v>
      </c>
    </row>
    <row r="33" spans="1:9" ht="12.75" customHeight="1" x14ac:dyDescent="0.2">
      <c r="A33" s="94" t="s">
        <v>35</v>
      </c>
      <c r="B33" s="97" t="s">
        <v>320</v>
      </c>
      <c r="C33" s="105" t="s">
        <v>17</v>
      </c>
      <c r="D33" s="96">
        <v>44.68</v>
      </c>
      <c r="F33" s="94" t="s">
        <v>97</v>
      </c>
      <c r="G33" s="97" t="s">
        <v>238</v>
      </c>
      <c r="H33" s="98" t="s">
        <v>6</v>
      </c>
      <c r="I33" s="96">
        <v>49.06</v>
      </c>
    </row>
    <row r="34" spans="1:9" ht="12.75" customHeight="1" x14ac:dyDescent="0.2">
      <c r="A34" s="94" t="s">
        <v>40</v>
      </c>
      <c r="B34" s="97" t="s">
        <v>359</v>
      </c>
      <c r="C34" s="98" t="s">
        <v>34</v>
      </c>
      <c r="D34" s="96">
        <v>45.14</v>
      </c>
      <c r="F34" s="94" t="s">
        <v>42</v>
      </c>
      <c r="G34" s="97" t="s">
        <v>252</v>
      </c>
      <c r="H34" s="98" t="s">
        <v>37</v>
      </c>
      <c r="I34" s="96">
        <v>49.38</v>
      </c>
    </row>
    <row r="35" spans="1:9" ht="12.75" customHeight="1" x14ac:dyDescent="0.2">
      <c r="A35" s="94" t="s">
        <v>44</v>
      </c>
      <c r="B35" s="97" t="s">
        <v>294</v>
      </c>
      <c r="C35" s="98" t="s">
        <v>20</v>
      </c>
      <c r="D35" s="96">
        <v>45.2</v>
      </c>
      <c r="F35" s="94" t="s">
        <v>46</v>
      </c>
      <c r="G35" s="97" t="s">
        <v>323</v>
      </c>
      <c r="H35" s="98" t="s">
        <v>17</v>
      </c>
      <c r="I35" s="96">
        <v>49.55</v>
      </c>
    </row>
    <row r="36" spans="1:9" ht="12.75" customHeight="1" x14ac:dyDescent="0.2">
      <c r="A36" s="94" t="s">
        <v>48</v>
      </c>
      <c r="B36" s="97" t="s">
        <v>228</v>
      </c>
      <c r="C36" s="98" t="s">
        <v>12</v>
      </c>
      <c r="D36" s="96">
        <v>45.69</v>
      </c>
      <c r="F36" s="94" t="s">
        <v>103</v>
      </c>
      <c r="G36" s="97" t="s">
        <v>345</v>
      </c>
      <c r="H36" s="98" t="s">
        <v>75</v>
      </c>
      <c r="I36" s="96">
        <v>49.9</v>
      </c>
    </row>
    <row r="37" spans="1:9" ht="12.75" customHeight="1" x14ac:dyDescent="0.2">
      <c r="A37" s="94" t="s">
        <v>52</v>
      </c>
      <c r="B37" s="97" t="s">
        <v>361</v>
      </c>
      <c r="C37" s="98" t="s">
        <v>34</v>
      </c>
      <c r="D37" s="96">
        <v>45.88</v>
      </c>
      <c r="F37" s="94" t="s">
        <v>105</v>
      </c>
      <c r="G37" s="97" t="s">
        <v>302</v>
      </c>
      <c r="H37" s="97" t="s">
        <v>374</v>
      </c>
      <c r="I37" s="96">
        <v>50.42</v>
      </c>
    </row>
    <row r="38" spans="1:9" ht="12.75" customHeight="1" x14ac:dyDescent="0.2">
      <c r="A38" s="94" t="s">
        <v>55</v>
      </c>
      <c r="B38" s="97" t="s">
        <v>362</v>
      </c>
      <c r="C38" s="98" t="s">
        <v>34</v>
      </c>
      <c r="D38" s="96">
        <v>45.93</v>
      </c>
      <c r="F38" s="94" t="s">
        <v>58</v>
      </c>
      <c r="G38" s="97" t="s">
        <v>319</v>
      </c>
      <c r="H38" s="98" t="s">
        <v>17</v>
      </c>
      <c r="I38" s="96">
        <v>50.45</v>
      </c>
    </row>
    <row r="39" spans="1:9" ht="12.75" customHeight="1" x14ac:dyDescent="0.2">
      <c r="A39" s="94" t="s">
        <v>60</v>
      </c>
      <c r="B39" s="97" t="s">
        <v>253</v>
      </c>
      <c r="C39" s="98" t="s">
        <v>37</v>
      </c>
      <c r="D39" s="96">
        <v>46.13</v>
      </c>
      <c r="F39" s="94" t="s">
        <v>63</v>
      </c>
      <c r="G39" s="97" t="s">
        <v>313</v>
      </c>
      <c r="H39" s="97" t="s">
        <v>377</v>
      </c>
      <c r="I39" s="96">
        <v>50.7</v>
      </c>
    </row>
    <row r="40" spans="1:9" ht="12.75" customHeight="1" x14ac:dyDescent="0.2">
      <c r="A40" s="94" t="s">
        <v>65</v>
      </c>
      <c r="B40" s="97" t="s">
        <v>326</v>
      </c>
      <c r="C40" s="97" t="s">
        <v>39</v>
      </c>
      <c r="D40" s="96">
        <v>46.24</v>
      </c>
      <c r="F40" s="94" t="s">
        <v>67</v>
      </c>
      <c r="G40" s="97" t="s">
        <v>340</v>
      </c>
      <c r="H40" s="98" t="s">
        <v>62</v>
      </c>
      <c r="I40" s="96">
        <v>50.87</v>
      </c>
    </row>
    <row r="41" spans="1:9" ht="12.75" customHeight="1" x14ac:dyDescent="0.2">
      <c r="A41" s="94" t="s">
        <v>69</v>
      </c>
      <c r="B41" s="97" t="s">
        <v>306</v>
      </c>
      <c r="C41" s="98" t="s">
        <v>374</v>
      </c>
      <c r="D41" s="96">
        <v>46.81</v>
      </c>
      <c r="F41" s="94" t="s">
        <v>71</v>
      </c>
      <c r="G41" s="97" t="s">
        <v>311</v>
      </c>
      <c r="H41" s="97" t="s">
        <v>377</v>
      </c>
      <c r="I41" s="96">
        <v>51.1</v>
      </c>
    </row>
    <row r="42" spans="1:9" ht="12.75" customHeight="1" x14ac:dyDescent="0.2">
      <c r="A42" s="94" t="s">
        <v>73</v>
      </c>
      <c r="B42" s="97" t="s">
        <v>279</v>
      </c>
      <c r="C42" s="101" t="s">
        <v>9</v>
      </c>
      <c r="D42" s="96">
        <v>47.14</v>
      </c>
      <c r="F42" s="94" t="s">
        <v>76</v>
      </c>
      <c r="G42" s="97" t="s">
        <v>334</v>
      </c>
      <c r="H42" s="97" t="s">
        <v>39</v>
      </c>
      <c r="I42" s="96">
        <v>52.01</v>
      </c>
    </row>
    <row r="43" spans="1:9" ht="12.75" customHeight="1" x14ac:dyDescent="0.2">
      <c r="A43" s="94" t="s">
        <v>81</v>
      </c>
      <c r="B43" s="97" t="s">
        <v>264</v>
      </c>
      <c r="C43" s="98" t="s">
        <v>57</v>
      </c>
      <c r="D43" s="96">
        <v>47.23</v>
      </c>
      <c r="F43" s="94" t="s">
        <v>380</v>
      </c>
      <c r="G43" s="97" t="s">
        <v>344</v>
      </c>
      <c r="H43" s="98" t="s">
        <v>75</v>
      </c>
      <c r="I43" s="96">
        <v>52.78</v>
      </c>
    </row>
    <row r="44" spans="1:9" ht="12.75" customHeight="1" x14ac:dyDescent="0.2"/>
    <row r="45" spans="1:9" ht="12.75" customHeight="1" x14ac:dyDescent="0.2">
      <c r="A45" s="92" t="s">
        <v>382</v>
      </c>
      <c r="B45" s="112"/>
      <c r="C45" s="112"/>
      <c r="D45" s="93" t="s">
        <v>424</v>
      </c>
      <c r="E45" s="112"/>
      <c r="F45" s="112"/>
      <c r="G45" s="93"/>
      <c r="H45" s="112"/>
      <c r="I45" s="93" t="s">
        <v>424</v>
      </c>
    </row>
    <row r="46" spans="1:9" ht="12.75" customHeight="1" x14ac:dyDescent="0.2">
      <c r="A46" s="94" t="s">
        <v>4</v>
      </c>
      <c r="B46" s="110" t="s">
        <v>243</v>
      </c>
      <c r="C46" s="110" t="s">
        <v>6</v>
      </c>
      <c r="D46" s="113">
        <v>2.1645833333333335E-3</v>
      </c>
      <c r="F46" s="94" t="s">
        <v>65</v>
      </c>
      <c r="G46" s="110" t="s">
        <v>297</v>
      </c>
      <c r="H46" s="110" t="s">
        <v>20</v>
      </c>
      <c r="I46" s="114">
        <v>2.3380787037037038E-3</v>
      </c>
    </row>
    <row r="47" spans="1:9" ht="12.75" customHeight="1" x14ac:dyDescent="0.2">
      <c r="A47" s="94" t="s">
        <v>10</v>
      </c>
      <c r="B47" s="110" t="s">
        <v>225</v>
      </c>
      <c r="C47" s="110" t="s">
        <v>12</v>
      </c>
      <c r="D47" s="113">
        <v>2.1648148148148147E-3</v>
      </c>
      <c r="F47" s="94" t="s">
        <v>69</v>
      </c>
      <c r="G47" s="110" t="s">
        <v>254</v>
      </c>
      <c r="H47" s="110" t="s">
        <v>37</v>
      </c>
      <c r="I47" s="113">
        <v>2.3385416666666667E-3</v>
      </c>
    </row>
    <row r="48" spans="1:9" ht="12.75" customHeight="1" x14ac:dyDescent="0.2">
      <c r="A48" s="94" t="s">
        <v>15</v>
      </c>
      <c r="B48" s="110" t="s">
        <v>240</v>
      </c>
      <c r="C48" s="110" t="s">
        <v>6</v>
      </c>
      <c r="D48" s="113">
        <v>2.1649305555555558E-3</v>
      </c>
      <c r="F48" s="94" t="s">
        <v>73</v>
      </c>
      <c r="G48" s="109" t="s">
        <v>321</v>
      </c>
      <c r="H48" s="109" t="s">
        <v>17</v>
      </c>
      <c r="I48" s="113">
        <v>2.3502314814814814E-3</v>
      </c>
    </row>
    <row r="49" spans="1:9" ht="12.75" customHeight="1" x14ac:dyDescent="0.2">
      <c r="A49" s="94" t="s">
        <v>21</v>
      </c>
      <c r="B49" s="110" t="s">
        <v>335</v>
      </c>
      <c r="C49" s="110" t="s">
        <v>39</v>
      </c>
      <c r="D49" s="113">
        <v>2.1652777777777777E-3</v>
      </c>
      <c r="F49" s="94" t="s">
        <v>81</v>
      </c>
      <c r="G49" s="110" t="s">
        <v>341</v>
      </c>
      <c r="H49" s="110" t="s">
        <v>62</v>
      </c>
      <c r="I49" s="113">
        <v>2.3505787037037037E-3</v>
      </c>
    </row>
    <row r="50" spans="1:9" ht="12.75" customHeight="1" x14ac:dyDescent="0.2">
      <c r="A50" s="94" t="s">
        <v>26</v>
      </c>
      <c r="B50" s="110" t="s">
        <v>292</v>
      </c>
      <c r="C50" s="110" t="s">
        <v>20</v>
      </c>
      <c r="D50" s="113">
        <v>2.1761574074074075E-3</v>
      </c>
      <c r="F50" s="94" t="s">
        <v>83</v>
      </c>
      <c r="G50" s="109" t="s">
        <v>255</v>
      </c>
      <c r="H50" s="110" t="s">
        <v>37</v>
      </c>
      <c r="I50" s="113">
        <v>2.3729166666666664E-3</v>
      </c>
    </row>
    <row r="51" spans="1:9" ht="12.75" customHeight="1" x14ac:dyDescent="0.2">
      <c r="A51" s="94" t="s">
        <v>30</v>
      </c>
      <c r="B51" s="109" t="s">
        <v>305</v>
      </c>
      <c r="C51" s="109" t="s">
        <v>384</v>
      </c>
      <c r="D51" s="113">
        <v>2.2109953703703705E-3</v>
      </c>
      <c r="F51" s="94" t="s">
        <v>13</v>
      </c>
      <c r="G51" s="109" t="s">
        <v>269</v>
      </c>
      <c r="H51" s="109" t="s">
        <v>57</v>
      </c>
      <c r="I51" s="113">
        <v>2.3848379629629632E-3</v>
      </c>
    </row>
    <row r="52" spans="1:9" ht="12.75" customHeight="1" x14ac:dyDescent="0.2">
      <c r="A52" s="94" t="s">
        <v>35</v>
      </c>
      <c r="B52" s="110" t="s">
        <v>271</v>
      </c>
      <c r="C52" s="110" t="s">
        <v>57</v>
      </c>
      <c r="D52" s="113">
        <v>2.2343749999999998E-3</v>
      </c>
      <c r="F52" s="94" t="s">
        <v>18</v>
      </c>
      <c r="G52" s="110" t="s">
        <v>270</v>
      </c>
      <c r="H52" s="110" t="s">
        <v>57</v>
      </c>
      <c r="I52" s="113">
        <v>2.4075231481481478E-3</v>
      </c>
    </row>
    <row r="53" spans="1:9" ht="12.75" customHeight="1" x14ac:dyDescent="0.2">
      <c r="A53" s="94" t="s">
        <v>40</v>
      </c>
      <c r="B53" s="110" t="s">
        <v>233</v>
      </c>
      <c r="C53" s="110" t="s">
        <v>12</v>
      </c>
      <c r="D53" s="113">
        <v>2.2464120370370372E-3</v>
      </c>
      <c r="F53" s="94" t="s">
        <v>89</v>
      </c>
      <c r="G53" s="110" t="s">
        <v>312</v>
      </c>
      <c r="H53" s="110" t="s">
        <v>394</v>
      </c>
      <c r="I53" s="113">
        <v>2.4196759259259258E-3</v>
      </c>
    </row>
    <row r="54" spans="1:9" ht="12.75" customHeight="1" x14ac:dyDescent="0.2">
      <c r="A54" s="94" t="s">
        <v>44</v>
      </c>
      <c r="B54" s="110" t="s">
        <v>317</v>
      </c>
      <c r="C54" s="110" t="s">
        <v>17</v>
      </c>
      <c r="D54" s="113">
        <v>2.2693287037037035E-3</v>
      </c>
      <c r="F54" s="94" t="s">
        <v>92</v>
      </c>
      <c r="G54" s="110" t="s">
        <v>283</v>
      </c>
      <c r="H54" s="110" t="s">
        <v>9</v>
      </c>
      <c r="I54" s="113">
        <v>2.4313657407407409E-3</v>
      </c>
    </row>
    <row r="55" spans="1:9" ht="12.75" customHeight="1" x14ac:dyDescent="0.2">
      <c r="A55" s="94" t="s">
        <v>387</v>
      </c>
      <c r="B55" s="109" t="s">
        <v>324</v>
      </c>
      <c r="C55" s="109" t="s">
        <v>17</v>
      </c>
      <c r="D55" s="113">
        <v>2.2695601851851852E-3</v>
      </c>
      <c r="F55" s="94" t="s">
        <v>95</v>
      </c>
      <c r="G55" s="110" t="s">
        <v>282</v>
      </c>
      <c r="H55" s="110" t="s">
        <v>9</v>
      </c>
      <c r="I55" s="113">
        <v>2.5355324074074074E-3</v>
      </c>
    </row>
    <row r="56" spans="1:9" ht="12.75" customHeight="1" x14ac:dyDescent="0.2">
      <c r="A56" s="94" t="s">
        <v>387</v>
      </c>
      <c r="B56" s="110" t="s">
        <v>348</v>
      </c>
      <c r="C56" s="110" t="s">
        <v>75</v>
      </c>
      <c r="D56" s="113">
        <v>2.2695601851851852E-3</v>
      </c>
      <c r="F56" s="94" t="s">
        <v>97</v>
      </c>
      <c r="G56" s="109" t="s">
        <v>332</v>
      </c>
      <c r="H56" s="109" t="s">
        <v>39</v>
      </c>
      <c r="I56" s="113">
        <v>2.5930555555555555E-3</v>
      </c>
    </row>
    <row r="57" spans="1:9" ht="12.75" customHeight="1" x14ac:dyDescent="0.2">
      <c r="A57" s="94" t="s">
        <v>55</v>
      </c>
      <c r="B57" s="110" t="s">
        <v>347</v>
      </c>
      <c r="C57" s="110" t="s">
        <v>75</v>
      </c>
      <c r="D57" s="113">
        <v>2.2800925925925927E-3</v>
      </c>
      <c r="F57" s="94" t="s">
        <v>42</v>
      </c>
      <c r="G57" s="110" t="s">
        <v>256</v>
      </c>
      <c r="H57" s="110" t="s">
        <v>37</v>
      </c>
      <c r="I57" s="113">
        <v>2.6629629629629629E-3</v>
      </c>
    </row>
    <row r="58" spans="1:9" ht="12.75" customHeight="1" x14ac:dyDescent="0.2">
      <c r="A58" s="94" t="s">
        <v>60</v>
      </c>
      <c r="B58" s="110" t="s">
        <v>357</v>
      </c>
      <c r="C58" s="110" t="s">
        <v>23</v>
      </c>
      <c r="D58" s="113">
        <v>2.3158564814814812E-3</v>
      </c>
      <c r="F58" s="94"/>
      <c r="G58" s="109"/>
      <c r="H58" s="110"/>
      <c r="I58" s="115"/>
    </row>
    <row r="59" spans="1:9" ht="12.75" customHeight="1" x14ac:dyDescent="0.2"/>
    <row r="60" spans="1:9" ht="12.75" customHeight="1" x14ac:dyDescent="0.2"/>
    <row r="61" spans="1:9" ht="12.75" customHeight="1" x14ac:dyDescent="0.2"/>
    <row r="62" spans="1:9" ht="12.75" customHeight="1" x14ac:dyDescent="0.2">
      <c r="A62" s="102"/>
      <c r="B62" s="102"/>
      <c r="C62" s="102"/>
      <c r="D62" s="116"/>
    </row>
    <row r="63" spans="1:9" ht="12.75" customHeight="1" x14ac:dyDescent="0.2">
      <c r="A63" s="102"/>
      <c r="B63" s="102"/>
      <c r="C63" s="102"/>
      <c r="D63" s="116"/>
    </row>
    <row r="64" spans="1:9" ht="12.75" customHeight="1" x14ac:dyDescent="0.2">
      <c r="A64" s="102"/>
      <c r="B64" s="102"/>
      <c r="C64" s="102"/>
      <c r="D64" s="116"/>
      <c r="F64" s="102"/>
      <c r="G64" s="102"/>
      <c r="H64" s="102"/>
      <c r="I64" s="117"/>
    </row>
    <row r="65" spans="1:9" ht="12.75" customHeight="1" x14ac:dyDescent="0.2">
      <c r="A65" s="92" t="s">
        <v>134</v>
      </c>
      <c r="B65" s="112"/>
      <c r="C65" s="112"/>
      <c r="D65" s="93" t="s">
        <v>3</v>
      </c>
      <c r="E65" s="112"/>
      <c r="F65" s="112"/>
      <c r="G65" s="93"/>
      <c r="H65" s="112"/>
      <c r="I65" s="93" t="s">
        <v>3</v>
      </c>
    </row>
    <row r="66" spans="1:9" ht="12.75" customHeight="1" x14ac:dyDescent="0.2">
      <c r="A66" s="142" t="s">
        <v>4</v>
      </c>
      <c r="B66" s="143" t="s">
        <v>39</v>
      </c>
      <c r="C66" s="118" t="s">
        <v>326</v>
      </c>
      <c r="D66" s="141">
        <v>30.07</v>
      </c>
      <c r="F66" s="142" t="s">
        <v>44</v>
      </c>
      <c r="G66" s="143" t="s">
        <v>404</v>
      </c>
      <c r="H66" s="118" t="s">
        <v>234</v>
      </c>
      <c r="I66" s="141">
        <v>33.119999999999997</v>
      </c>
    </row>
    <row r="67" spans="1:9" ht="12.75" customHeight="1" x14ac:dyDescent="0.2">
      <c r="A67" s="142"/>
      <c r="B67" s="143"/>
      <c r="C67" s="118" t="s">
        <v>328</v>
      </c>
      <c r="D67" s="141"/>
      <c r="F67" s="142"/>
      <c r="G67" s="143"/>
      <c r="H67" s="118" t="s">
        <v>405</v>
      </c>
      <c r="I67" s="141"/>
    </row>
    <row r="68" spans="1:9" ht="12.75" customHeight="1" x14ac:dyDescent="0.2">
      <c r="A68" s="142"/>
      <c r="B68" s="143"/>
      <c r="C68" s="118" t="s">
        <v>330</v>
      </c>
      <c r="D68" s="141"/>
      <c r="F68" s="142"/>
      <c r="G68" s="143"/>
      <c r="H68" s="118" t="s">
        <v>230</v>
      </c>
      <c r="I68" s="141"/>
    </row>
    <row r="69" spans="1:9" ht="12.75" customHeight="1" x14ac:dyDescent="0.2">
      <c r="A69" s="142"/>
      <c r="B69" s="143"/>
      <c r="C69" s="118" t="s">
        <v>329</v>
      </c>
      <c r="D69" s="141"/>
      <c r="F69" s="142"/>
      <c r="G69" s="143"/>
      <c r="H69" s="118" t="s">
        <v>233</v>
      </c>
      <c r="I69" s="141"/>
    </row>
    <row r="70" spans="1:9" ht="12.75" customHeight="1" x14ac:dyDescent="0.2">
      <c r="A70" s="142" t="s">
        <v>10</v>
      </c>
      <c r="B70" s="143" t="s">
        <v>6</v>
      </c>
      <c r="C70" s="118" t="s">
        <v>239</v>
      </c>
      <c r="D70" s="141">
        <v>30.29</v>
      </c>
      <c r="F70" s="142" t="s">
        <v>48</v>
      </c>
      <c r="G70" s="143" t="s">
        <v>406</v>
      </c>
      <c r="H70" s="118" t="s">
        <v>363</v>
      </c>
      <c r="I70" s="141">
        <v>33.26</v>
      </c>
    </row>
    <row r="71" spans="1:9" ht="12.75" customHeight="1" x14ac:dyDescent="0.2">
      <c r="A71" s="142"/>
      <c r="B71" s="143"/>
      <c r="C71" s="118" t="s">
        <v>243</v>
      </c>
      <c r="D71" s="141"/>
      <c r="F71" s="142"/>
      <c r="G71" s="143"/>
      <c r="H71" s="118" t="s">
        <v>368</v>
      </c>
      <c r="I71" s="141"/>
    </row>
    <row r="72" spans="1:9" ht="12.75" customHeight="1" x14ac:dyDescent="0.2">
      <c r="A72" s="142"/>
      <c r="B72" s="143"/>
      <c r="C72" s="118" t="s">
        <v>241</v>
      </c>
      <c r="D72" s="141"/>
      <c r="F72" s="142"/>
      <c r="G72" s="143"/>
      <c r="H72" s="118" t="s">
        <v>369</v>
      </c>
      <c r="I72" s="141"/>
    </row>
    <row r="73" spans="1:9" ht="12.75" customHeight="1" x14ac:dyDescent="0.2">
      <c r="A73" s="142"/>
      <c r="B73" s="143"/>
      <c r="C73" s="118" t="s">
        <v>242</v>
      </c>
      <c r="D73" s="141"/>
      <c r="F73" s="142"/>
      <c r="G73" s="143"/>
      <c r="H73" s="118" t="s">
        <v>364</v>
      </c>
      <c r="I73" s="141"/>
    </row>
    <row r="74" spans="1:9" ht="12.75" customHeight="1" x14ac:dyDescent="0.2">
      <c r="A74" s="142" t="s">
        <v>15</v>
      </c>
      <c r="B74" s="143" t="s">
        <v>395</v>
      </c>
      <c r="C74" s="118" t="s">
        <v>261</v>
      </c>
      <c r="D74" s="141">
        <v>30.91</v>
      </c>
      <c r="F74" s="142" t="s">
        <v>52</v>
      </c>
      <c r="G74" s="143" t="s">
        <v>75</v>
      </c>
      <c r="H74" s="118" t="s">
        <v>342</v>
      </c>
      <c r="I74" s="141">
        <v>33.47</v>
      </c>
    </row>
    <row r="75" spans="1:9" ht="12.75" customHeight="1" x14ac:dyDescent="0.2">
      <c r="A75" s="142"/>
      <c r="B75" s="143"/>
      <c r="C75" s="118" t="s">
        <v>272</v>
      </c>
      <c r="D75" s="141"/>
      <c r="F75" s="142"/>
      <c r="G75" s="143"/>
      <c r="H75" s="118" t="s">
        <v>349</v>
      </c>
      <c r="I75" s="141"/>
    </row>
    <row r="76" spans="1:9" ht="12.75" customHeight="1" x14ac:dyDescent="0.2">
      <c r="A76" s="142"/>
      <c r="B76" s="143"/>
      <c r="C76" s="118" t="s">
        <v>267</v>
      </c>
      <c r="D76" s="141"/>
      <c r="F76" s="142"/>
      <c r="G76" s="143"/>
      <c r="H76" s="118" t="s">
        <v>348</v>
      </c>
      <c r="I76" s="141"/>
    </row>
    <row r="77" spans="1:9" ht="12.75" customHeight="1" x14ac:dyDescent="0.2">
      <c r="A77" s="142"/>
      <c r="B77" s="143"/>
      <c r="C77" s="118" t="s">
        <v>262</v>
      </c>
      <c r="D77" s="141"/>
      <c r="F77" s="142"/>
      <c r="G77" s="143"/>
      <c r="H77" s="118" t="s">
        <v>345</v>
      </c>
      <c r="I77" s="141"/>
    </row>
    <row r="78" spans="1:9" ht="12.75" customHeight="1" x14ac:dyDescent="0.2">
      <c r="A78" s="142" t="s">
        <v>21</v>
      </c>
      <c r="B78" s="144" t="s">
        <v>37</v>
      </c>
      <c r="C78" s="118" t="s">
        <v>247</v>
      </c>
      <c r="D78" s="141">
        <v>31.77</v>
      </c>
      <c r="F78" s="142" t="s">
        <v>55</v>
      </c>
      <c r="G78" s="143" t="s">
        <v>374</v>
      </c>
      <c r="H78" s="118" t="s">
        <v>303</v>
      </c>
      <c r="I78" s="141">
        <v>33.57</v>
      </c>
    </row>
    <row r="79" spans="1:9" ht="12.75" customHeight="1" x14ac:dyDescent="0.2">
      <c r="A79" s="142"/>
      <c r="B79" s="144"/>
      <c r="C79" s="118" t="s">
        <v>258</v>
      </c>
      <c r="D79" s="141"/>
      <c r="F79" s="142"/>
      <c r="G79" s="143"/>
      <c r="H79" s="118" t="s">
        <v>305</v>
      </c>
      <c r="I79" s="141"/>
    </row>
    <row r="80" spans="1:9" ht="12.75" customHeight="1" x14ac:dyDescent="0.2">
      <c r="A80" s="142"/>
      <c r="B80" s="144"/>
      <c r="C80" s="118" t="s">
        <v>253</v>
      </c>
      <c r="D80" s="141"/>
      <c r="F80" s="142"/>
      <c r="G80" s="143"/>
      <c r="H80" s="118" t="s">
        <v>306</v>
      </c>
      <c r="I80" s="141"/>
    </row>
    <row r="81" spans="1:9" ht="12.75" customHeight="1" x14ac:dyDescent="0.2">
      <c r="A81" s="142"/>
      <c r="B81" s="144"/>
      <c r="C81" s="118" t="s">
        <v>251</v>
      </c>
      <c r="D81" s="141"/>
      <c r="F81" s="142"/>
      <c r="G81" s="143"/>
      <c r="H81" s="118" t="s">
        <v>307</v>
      </c>
      <c r="I81" s="141"/>
    </row>
    <row r="82" spans="1:9" ht="12.75" customHeight="1" x14ac:dyDescent="0.2">
      <c r="A82" s="142" t="s">
        <v>26</v>
      </c>
      <c r="B82" s="143" t="s">
        <v>397</v>
      </c>
      <c r="C82" s="118" t="s">
        <v>228</v>
      </c>
      <c r="D82" s="141">
        <v>31.85</v>
      </c>
      <c r="F82" s="142" t="s">
        <v>60</v>
      </c>
      <c r="G82" s="143" t="s">
        <v>17</v>
      </c>
      <c r="H82" s="118" t="s">
        <v>316</v>
      </c>
      <c r="I82" s="141">
        <v>33.770000000000003</v>
      </c>
    </row>
    <row r="83" spans="1:9" ht="12.75" customHeight="1" x14ac:dyDescent="0.2">
      <c r="A83" s="142"/>
      <c r="B83" s="143"/>
      <c r="C83" s="118" t="s">
        <v>232</v>
      </c>
      <c r="D83" s="141"/>
      <c r="F83" s="142"/>
      <c r="G83" s="143"/>
      <c r="H83" s="118" t="s">
        <v>321</v>
      </c>
      <c r="I83" s="141"/>
    </row>
    <row r="84" spans="1:9" ht="12.75" customHeight="1" x14ac:dyDescent="0.2">
      <c r="A84" s="142"/>
      <c r="B84" s="143"/>
      <c r="C84" s="118" t="s">
        <v>236</v>
      </c>
      <c r="D84" s="141"/>
      <c r="F84" s="142"/>
      <c r="G84" s="143"/>
      <c r="H84" s="118" t="s">
        <v>318</v>
      </c>
      <c r="I84" s="141"/>
    </row>
    <row r="85" spans="1:9" ht="12.75" customHeight="1" x14ac:dyDescent="0.2">
      <c r="A85" s="142"/>
      <c r="B85" s="143"/>
      <c r="C85" s="118" t="s">
        <v>224</v>
      </c>
      <c r="D85" s="141"/>
      <c r="F85" s="142"/>
      <c r="G85" s="143"/>
      <c r="H85" s="118" t="s">
        <v>320</v>
      </c>
      <c r="I85" s="141"/>
    </row>
    <row r="86" spans="1:9" ht="12.75" customHeight="1" x14ac:dyDescent="0.2">
      <c r="A86" s="142" t="s">
        <v>30</v>
      </c>
      <c r="B86" s="144" t="s">
        <v>20</v>
      </c>
      <c r="C86" s="118" t="s">
        <v>298</v>
      </c>
      <c r="D86" s="141">
        <v>31.91</v>
      </c>
      <c r="F86" s="142" t="s">
        <v>65</v>
      </c>
      <c r="G86" s="143" t="s">
        <v>34</v>
      </c>
      <c r="H86" s="118" t="s">
        <v>360</v>
      </c>
      <c r="I86" s="141">
        <v>34.19</v>
      </c>
    </row>
    <row r="87" spans="1:9" ht="12.75" customHeight="1" x14ac:dyDescent="0.2">
      <c r="A87" s="142"/>
      <c r="B87" s="144"/>
      <c r="C87" s="118" t="s">
        <v>299</v>
      </c>
      <c r="D87" s="141"/>
      <c r="F87" s="142"/>
      <c r="G87" s="143"/>
      <c r="H87" s="118" t="s">
        <v>361</v>
      </c>
      <c r="I87" s="141"/>
    </row>
    <row r="88" spans="1:9" ht="12.75" customHeight="1" x14ac:dyDescent="0.2">
      <c r="A88" s="142"/>
      <c r="B88" s="144"/>
      <c r="C88" s="118" t="s">
        <v>290</v>
      </c>
      <c r="D88" s="141"/>
      <c r="F88" s="142"/>
      <c r="G88" s="143"/>
      <c r="H88" s="118" t="s">
        <v>359</v>
      </c>
      <c r="I88" s="141"/>
    </row>
    <row r="89" spans="1:9" ht="12.75" customHeight="1" x14ac:dyDescent="0.2">
      <c r="A89" s="142"/>
      <c r="B89" s="144"/>
      <c r="C89" s="118" t="s">
        <v>301</v>
      </c>
      <c r="D89" s="141"/>
      <c r="F89" s="142"/>
      <c r="G89" s="143"/>
      <c r="H89" s="118" t="s">
        <v>362</v>
      </c>
      <c r="I89" s="141"/>
    </row>
    <row r="90" spans="1:9" ht="12.75" customHeight="1" x14ac:dyDescent="0.2">
      <c r="A90" s="142" t="s">
        <v>35</v>
      </c>
      <c r="B90" s="143" t="s">
        <v>400</v>
      </c>
      <c r="C90" s="118" t="s">
        <v>285</v>
      </c>
      <c r="D90" s="141">
        <v>32.17</v>
      </c>
      <c r="F90" s="142" t="s">
        <v>69</v>
      </c>
      <c r="G90" s="143" t="s">
        <v>23</v>
      </c>
      <c r="H90" s="118" t="s">
        <v>358</v>
      </c>
      <c r="I90" s="141">
        <v>34.25</v>
      </c>
    </row>
    <row r="91" spans="1:9" ht="12.75" customHeight="1" x14ac:dyDescent="0.2">
      <c r="A91" s="142"/>
      <c r="B91" s="143"/>
      <c r="C91" s="118" t="s">
        <v>277</v>
      </c>
      <c r="D91" s="141"/>
      <c r="F91" s="142"/>
      <c r="G91" s="143"/>
      <c r="H91" s="118" t="s">
        <v>355</v>
      </c>
      <c r="I91" s="141"/>
    </row>
    <row r="92" spans="1:9" ht="12.75" customHeight="1" x14ac:dyDescent="0.2">
      <c r="A92" s="142"/>
      <c r="B92" s="143"/>
      <c r="C92" s="118" t="s">
        <v>286</v>
      </c>
      <c r="D92" s="141"/>
      <c r="F92" s="142"/>
      <c r="G92" s="143"/>
      <c r="H92" s="118" t="s">
        <v>352</v>
      </c>
      <c r="I92" s="141"/>
    </row>
    <row r="93" spans="1:9" ht="12.75" customHeight="1" x14ac:dyDescent="0.2">
      <c r="A93" s="142"/>
      <c r="B93" s="143"/>
      <c r="C93" s="118" t="s">
        <v>275</v>
      </c>
      <c r="D93" s="141"/>
      <c r="F93" s="142"/>
      <c r="G93" s="143"/>
      <c r="H93" s="118" t="s">
        <v>354</v>
      </c>
      <c r="I93" s="141"/>
    </row>
    <row r="94" spans="1:9" ht="12.75" customHeight="1" x14ac:dyDescent="0.2">
      <c r="A94" s="142" t="s">
        <v>40</v>
      </c>
      <c r="B94" s="143" t="s">
        <v>401</v>
      </c>
      <c r="C94" s="118" t="s">
        <v>402</v>
      </c>
      <c r="D94" s="141">
        <v>32.479999999999997</v>
      </c>
      <c r="F94" s="142" t="s">
        <v>73</v>
      </c>
      <c r="G94" s="143" t="s">
        <v>377</v>
      </c>
      <c r="H94" s="118" t="s">
        <v>313</v>
      </c>
      <c r="I94" s="141">
        <v>35.619999999999997</v>
      </c>
    </row>
    <row r="95" spans="1:9" ht="12.75" customHeight="1" x14ac:dyDescent="0.2">
      <c r="A95" s="142"/>
      <c r="B95" s="143"/>
      <c r="C95" s="118" t="s">
        <v>266</v>
      </c>
      <c r="D95" s="141"/>
      <c r="F95" s="142"/>
      <c r="G95" s="143"/>
      <c r="H95" s="118" t="s">
        <v>309</v>
      </c>
      <c r="I95" s="141"/>
    </row>
    <row r="96" spans="1:9" ht="12.75" customHeight="1" x14ac:dyDescent="0.2">
      <c r="A96" s="142"/>
      <c r="B96" s="143"/>
      <c r="C96" s="118" t="s">
        <v>403</v>
      </c>
      <c r="D96" s="141"/>
      <c r="F96" s="142"/>
      <c r="G96" s="143"/>
      <c r="H96" s="118" t="s">
        <v>311</v>
      </c>
      <c r="I96" s="141"/>
    </row>
    <row r="97" spans="1:9" ht="12.75" customHeight="1" x14ac:dyDescent="0.2">
      <c r="A97" s="142"/>
      <c r="B97" s="143"/>
      <c r="C97" s="118" t="s">
        <v>270</v>
      </c>
      <c r="D97" s="141"/>
      <c r="F97" s="142"/>
      <c r="G97" s="143"/>
      <c r="H97" s="118" t="s">
        <v>310</v>
      </c>
      <c r="I97" s="141"/>
    </row>
    <row r="98" spans="1:9" ht="12.75" customHeight="1" x14ac:dyDescent="0.2"/>
    <row r="99" spans="1:9" ht="12.75" customHeight="1" x14ac:dyDescent="0.2">
      <c r="A99" s="92" t="s">
        <v>203</v>
      </c>
      <c r="B99" s="112"/>
      <c r="C99" s="112"/>
      <c r="D99" s="93" t="s">
        <v>161</v>
      </c>
      <c r="E99" s="112"/>
      <c r="F99" s="112"/>
      <c r="G99" s="93"/>
      <c r="H99" s="112"/>
      <c r="I99" s="93" t="s">
        <v>161</v>
      </c>
    </row>
    <row r="100" spans="1:9" ht="12.75" customHeight="1" x14ac:dyDescent="0.2">
      <c r="A100" s="94" t="s">
        <v>4</v>
      </c>
      <c r="B100" s="97" t="s">
        <v>249</v>
      </c>
      <c r="C100" s="98" t="s">
        <v>37</v>
      </c>
      <c r="D100" s="120">
        <v>169</v>
      </c>
      <c r="F100" s="94" t="s">
        <v>399</v>
      </c>
      <c r="G100" s="97" t="s">
        <v>263</v>
      </c>
      <c r="H100" s="98" t="s">
        <v>57</v>
      </c>
      <c r="I100" s="120">
        <v>145</v>
      </c>
    </row>
    <row r="101" spans="1:9" ht="12.75" customHeight="1" x14ac:dyDescent="0.2">
      <c r="A101" s="94" t="s">
        <v>10</v>
      </c>
      <c r="B101" s="97" t="s">
        <v>329</v>
      </c>
      <c r="C101" s="97" t="s">
        <v>39</v>
      </c>
      <c r="D101" s="120">
        <v>169</v>
      </c>
      <c r="F101" s="94" t="s">
        <v>399</v>
      </c>
      <c r="G101" s="97" t="s">
        <v>345</v>
      </c>
      <c r="H101" s="97" t="s">
        <v>75</v>
      </c>
      <c r="I101" s="120">
        <v>145</v>
      </c>
    </row>
    <row r="102" spans="1:9" ht="12.75" customHeight="1" x14ac:dyDescent="0.2">
      <c r="A102" s="94" t="s">
        <v>15</v>
      </c>
      <c r="B102" s="97" t="s">
        <v>251</v>
      </c>
      <c r="C102" s="98" t="s">
        <v>37</v>
      </c>
      <c r="D102" s="120">
        <v>155</v>
      </c>
      <c r="F102" s="94" t="s">
        <v>69</v>
      </c>
      <c r="G102" s="97" t="s">
        <v>274</v>
      </c>
      <c r="H102" s="101" t="s">
        <v>9</v>
      </c>
      <c r="I102" s="120">
        <v>140</v>
      </c>
    </row>
    <row r="103" spans="1:9" ht="12.75" customHeight="1" x14ac:dyDescent="0.2">
      <c r="A103" s="94" t="s">
        <v>21</v>
      </c>
      <c r="B103" s="97" t="s">
        <v>289</v>
      </c>
      <c r="C103" s="97" t="s">
        <v>396</v>
      </c>
      <c r="D103" s="96">
        <v>155</v>
      </c>
      <c r="F103" s="94" t="s">
        <v>73</v>
      </c>
      <c r="G103" s="97" t="s">
        <v>238</v>
      </c>
      <c r="H103" s="97" t="s">
        <v>6</v>
      </c>
      <c r="I103" s="120">
        <v>140</v>
      </c>
    </row>
    <row r="104" spans="1:9" ht="12.75" customHeight="1" x14ac:dyDescent="0.2">
      <c r="A104" s="94" t="s">
        <v>26</v>
      </c>
      <c r="B104" s="97" t="s">
        <v>261</v>
      </c>
      <c r="C104" s="98" t="s">
        <v>57</v>
      </c>
      <c r="D104" s="120">
        <v>155</v>
      </c>
      <c r="F104" s="94" t="s">
        <v>81</v>
      </c>
      <c r="G104" s="97" t="s">
        <v>346</v>
      </c>
      <c r="H104" s="97" t="s">
        <v>75</v>
      </c>
      <c r="I104" s="120">
        <v>135</v>
      </c>
    </row>
    <row r="105" spans="1:9" ht="12.75" customHeight="1" x14ac:dyDescent="0.2">
      <c r="A105" s="94" t="s">
        <v>30</v>
      </c>
      <c r="B105" s="97" t="s">
        <v>265</v>
      </c>
      <c r="C105" s="98" t="s">
        <v>57</v>
      </c>
      <c r="D105" s="96">
        <v>155</v>
      </c>
      <c r="F105" s="94" t="s">
        <v>83</v>
      </c>
      <c r="G105" s="97" t="s">
        <v>331</v>
      </c>
      <c r="H105" s="97" t="s">
        <v>39</v>
      </c>
      <c r="I105" s="120">
        <v>135</v>
      </c>
    </row>
    <row r="106" spans="1:9" ht="12.75" customHeight="1" x14ac:dyDescent="0.2">
      <c r="A106" s="94" t="s">
        <v>398</v>
      </c>
      <c r="B106" s="97" t="s">
        <v>225</v>
      </c>
      <c r="C106" s="98" t="s">
        <v>12</v>
      </c>
      <c r="D106" s="120">
        <v>150</v>
      </c>
      <c r="F106" s="94" t="s">
        <v>13</v>
      </c>
      <c r="G106" s="97" t="s">
        <v>276</v>
      </c>
      <c r="H106" s="101" t="s">
        <v>9</v>
      </c>
      <c r="I106" s="120">
        <v>135</v>
      </c>
    </row>
    <row r="107" spans="1:9" ht="12.75" customHeight="1" x14ac:dyDescent="0.2">
      <c r="A107" s="94" t="s">
        <v>398</v>
      </c>
      <c r="B107" s="97" t="s">
        <v>227</v>
      </c>
      <c r="C107" s="98" t="s">
        <v>12</v>
      </c>
      <c r="D107" s="120">
        <v>150</v>
      </c>
      <c r="F107" s="94" t="s">
        <v>18</v>
      </c>
      <c r="G107" s="97" t="s">
        <v>343</v>
      </c>
      <c r="H107" s="97" t="s">
        <v>75</v>
      </c>
      <c r="I107" s="120">
        <v>135</v>
      </c>
    </row>
    <row r="108" spans="1:9" ht="12.75" customHeight="1" x14ac:dyDescent="0.2">
      <c r="A108" s="94" t="s">
        <v>398</v>
      </c>
      <c r="B108" s="97" t="s">
        <v>247</v>
      </c>
      <c r="C108" s="98" t="s">
        <v>37</v>
      </c>
      <c r="D108" s="120">
        <v>150</v>
      </c>
      <c r="F108" s="94" t="s">
        <v>24</v>
      </c>
      <c r="G108" s="97" t="s">
        <v>291</v>
      </c>
      <c r="H108" s="97" t="s">
        <v>396</v>
      </c>
      <c r="I108" s="120">
        <v>130</v>
      </c>
    </row>
    <row r="109" spans="1:9" ht="12.75" customHeight="1" x14ac:dyDescent="0.2">
      <c r="A109" s="94" t="s">
        <v>48</v>
      </c>
      <c r="B109" s="97" t="s">
        <v>364</v>
      </c>
      <c r="C109" s="97" t="s">
        <v>29</v>
      </c>
      <c r="D109" s="120">
        <v>150</v>
      </c>
      <c r="F109" s="94" t="s">
        <v>24</v>
      </c>
      <c r="G109" s="97" t="s">
        <v>293</v>
      </c>
      <c r="H109" s="97" t="s">
        <v>396</v>
      </c>
      <c r="I109" s="120">
        <v>130</v>
      </c>
    </row>
    <row r="110" spans="1:9" ht="12.75" customHeight="1" x14ac:dyDescent="0.2">
      <c r="A110" s="94" t="s">
        <v>52</v>
      </c>
      <c r="B110" s="97" t="s">
        <v>229</v>
      </c>
      <c r="C110" s="98" t="s">
        <v>12</v>
      </c>
      <c r="D110" s="120">
        <v>150</v>
      </c>
      <c r="F110" s="94" t="s">
        <v>95</v>
      </c>
      <c r="G110" s="97" t="s">
        <v>327</v>
      </c>
      <c r="H110" s="97" t="s">
        <v>39</v>
      </c>
      <c r="I110" s="120">
        <v>115</v>
      </c>
    </row>
    <row r="111" spans="1:9" ht="12.75" customHeight="1" x14ac:dyDescent="0.2">
      <c r="A111" s="94" t="s">
        <v>55</v>
      </c>
      <c r="B111" s="97" t="s">
        <v>240</v>
      </c>
      <c r="C111" s="97" t="s">
        <v>6</v>
      </c>
      <c r="D111" s="120">
        <v>150</v>
      </c>
    </row>
    <row r="112" spans="1:9" ht="12.75" customHeight="1" x14ac:dyDescent="0.2"/>
    <row r="113" spans="1:9" ht="12.75" customHeight="1" x14ac:dyDescent="0.2">
      <c r="A113" s="92" t="s">
        <v>204</v>
      </c>
      <c r="B113" s="112"/>
      <c r="C113" s="112"/>
      <c r="D113" s="93" t="s">
        <v>161</v>
      </c>
      <c r="E113" s="112"/>
      <c r="F113" s="112"/>
      <c r="G113" s="93"/>
      <c r="H113" s="112"/>
      <c r="I113" s="93" t="s">
        <v>161</v>
      </c>
    </row>
    <row r="114" spans="1:9" ht="12.75" customHeight="1" x14ac:dyDescent="0.2">
      <c r="A114" s="94" t="s">
        <v>4</v>
      </c>
      <c r="B114" s="12" t="s">
        <v>329</v>
      </c>
      <c r="C114" s="121" t="s">
        <v>39</v>
      </c>
      <c r="D114" s="68">
        <v>554</v>
      </c>
      <c r="F114" s="94" t="s">
        <v>163</v>
      </c>
      <c r="G114" s="12" t="s">
        <v>242</v>
      </c>
      <c r="H114" s="121" t="s">
        <v>6</v>
      </c>
      <c r="I114" s="68">
        <v>442</v>
      </c>
    </row>
    <row r="115" spans="1:9" ht="12.75" customHeight="1" x14ac:dyDescent="0.2">
      <c r="A115" s="94" t="s">
        <v>10</v>
      </c>
      <c r="B115" s="12" t="s">
        <v>268</v>
      </c>
      <c r="C115" s="121" t="s">
        <v>57</v>
      </c>
      <c r="D115" s="68">
        <v>512</v>
      </c>
      <c r="F115" s="94" t="s">
        <v>163</v>
      </c>
      <c r="G115" s="12" t="s">
        <v>328</v>
      </c>
      <c r="H115" s="121" t="s">
        <v>39</v>
      </c>
      <c r="I115" s="68">
        <v>442</v>
      </c>
    </row>
    <row r="116" spans="1:9" ht="12.75" customHeight="1" x14ac:dyDescent="0.2">
      <c r="A116" s="94" t="s">
        <v>15</v>
      </c>
      <c r="B116" s="12" t="s">
        <v>266</v>
      </c>
      <c r="C116" s="121" t="s">
        <v>57</v>
      </c>
      <c r="D116" s="68">
        <v>492</v>
      </c>
      <c r="F116" s="94" t="s">
        <v>65</v>
      </c>
      <c r="G116" s="12" t="s">
        <v>243</v>
      </c>
      <c r="H116" s="121" t="s">
        <v>6</v>
      </c>
      <c r="I116" s="68">
        <v>438</v>
      </c>
    </row>
    <row r="117" spans="1:9" ht="12.75" customHeight="1" x14ac:dyDescent="0.2">
      <c r="A117" s="94" t="s">
        <v>21</v>
      </c>
      <c r="B117" s="12" t="s">
        <v>270</v>
      </c>
      <c r="C117" s="121" t="s">
        <v>57</v>
      </c>
      <c r="D117" s="68">
        <v>488</v>
      </c>
      <c r="F117" s="94" t="s">
        <v>69</v>
      </c>
      <c r="G117" s="12" t="s">
        <v>407</v>
      </c>
      <c r="H117" s="12" t="s">
        <v>408</v>
      </c>
      <c r="I117" s="68">
        <v>435</v>
      </c>
    </row>
    <row r="118" spans="1:9" ht="12.75" customHeight="1" x14ac:dyDescent="0.2">
      <c r="A118" s="94" t="s">
        <v>26</v>
      </c>
      <c r="B118" s="12" t="s">
        <v>251</v>
      </c>
      <c r="C118" s="121" t="s">
        <v>37</v>
      </c>
      <c r="D118" s="68">
        <v>482</v>
      </c>
      <c r="F118" s="94" t="s">
        <v>73</v>
      </c>
      <c r="G118" s="12" t="s">
        <v>253</v>
      </c>
      <c r="H118" s="121" t="s">
        <v>37</v>
      </c>
      <c r="I118" s="68">
        <v>433</v>
      </c>
    </row>
    <row r="119" spans="1:9" ht="12.75" customHeight="1" x14ac:dyDescent="0.2">
      <c r="A119" s="94" t="s">
        <v>30</v>
      </c>
      <c r="B119" s="12" t="s">
        <v>349</v>
      </c>
      <c r="C119" s="12" t="s">
        <v>75</v>
      </c>
      <c r="D119" s="68">
        <v>481</v>
      </c>
      <c r="F119" s="94" t="s">
        <v>81</v>
      </c>
      <c r="G119" s="12" t="s">
        <v>303</v>
      </c>
      <c r="H119" s="121" t="s">
        <v>374</v>
      </c>
      <c r="I119" s="68">
        <v>430</v>
      </c>
    </row>
    <row r="120" spans="1:9" ht="12.75" customHeight="1" x14ac:dyDescent="0.2">
      <c r="A120" s="94" t="s">
        <v>35</v>
      </c>
      <c r="B120" s="12" t="s">
        <v>295</v>
      </c>
      <c r="C120" s="12" t="s">
        <v>20</v>
      </c>
      <c r="D120" s="68">
        <v>478</v>
      </c>
      <c r="F120" s="94" t="s">
        <v>83</v>
      </c>
      <c r="G120" s="12" t="s">
        <v>366</v>
      </c>
      <c r="H120" s="12" t="s">
        <v>29</v>
      </c>
      <c r="I120" s="68">
        <v>428</v>
      </c>
    </row>
    <row r="121" spans="1:9" ht="12.75" customHeight="1" x14ac:dyDescent="0.2">
      <c r="A121" s="94" t="s">
        <v>40</v>
      </c>
      <c r="B121" s="12" t="s">
        <v>337</v>
      </c>
      <c r="C121" s="121" t="s">
        <v>62</v>
      </c>
      <c r="D121" s="68">
        <v>463</v>
      </c>
      <c r="F121" s="94" t="s">
        <v>13</v>
      </c>
      <c r="G121" s="12" t="s">
        <v>232</v>
      </c>
      <c r="H121" s="121" t="s">
        <v>12</v>
      </c>
      <c r="I121" s="68">
        <v>420</v>
      </c>
    </row>
    <row r="122" spans="1:9" ht="12.75" customHeight="1" x14ac:dyDescent="0.2">
      <c r="A122" s="87" t="s">
        <v>44</v>
      </c>
      <c r="B122" s="12" t="s">
        <v>347</v>
      </c>
      <c r="C122" s="121" t="s">
        <v>75</v>
      </c>
      <c r="D122" s="68">
        <v>460</v>
      </c>
      <c r="F122" s="94" t="s">
        <v>18</v>
      </c>
      <c r="G122" s="12" t="s">
        <v>291</v>
      </c>
      <c r="H122" s="121" t="s">
        <v>20</v>
      </c>
      <c r="I122" s="68">
        <v>398</v>
      </c>
    </row>
    <row r="123" spans="1:9" ht="12.75" customHeight="1" x14ac:dyDescent="0.2">
      <c r="A123" s="94" t="s">
        <v>48</v>
      </c>
      <c r="B123" s="12" t="s">
        <v>254</v>
      </c>
      <c r="C123" s="121" t="s">
        <v>37</v>
      </c>
      <c r="D123" s="68">
        <v>450</v>
      </c>
      <c r="F123" s="94" t="s">
        <v>89</v>
      </c>
      <c r="G123" s="12" t="s">
        <v>277</v>
      </c>
      <c r="H123" s="122" t="s">
        <v>9</v>
      </c>
      <c r="I123" s="68">
        <v>397</v>
      </c>
    </row>
    <row r="124" spans="1:9" ht="12.75" customHeight="1" x14ac:dyDescent="0.2">
      <c r="A124" s="94" t="s">
        <v>52</v>
      </c>
      <c r="B124" s="12" t="s">
        <v>230</v>
      </c>
      <c r="C124" s="121" t="s">
        <v>12</v>
      </c>
      <c r="D124" s="68">
        <v>445</v>
      </c>
      <c r="F124" s="94" t="s">
        <v>92</v>
      </c>
      <c r="G124" s="12" t="s">
        <v>280</v>
      </c>
      <c r="H124" s="122" t="s">
        <v>9</v>
      </c>
      <c r="I124" s="68">
        <v>396</v>
      </c>
    </row>
    <row r="125" spans="1:9" ht="12.75" customHeight="1" x14ac:dyDescent="0.2"/>
    <row r="126" spans="1:9" ht="12.75" customHeight="1" x14ac:dyDescent="0.2"/>
    <row r="127" spans="1:9" ht="12.75" customHeight="1" x14ac:dyDescent="0.2"/>
    <row r="128" spans="1:9" ht="12.75" customHeight="1" x14ac:dyDescent="0.2">
      <c r="A128" s="87" t="s">
        <v>95</v>
      </c>
      <c r="B128" s="12" t="s">
        <v>367</v>
      </c>
      <c r="C128" s="12" t="s">
        <v>29</v>
      </c>
      <c r="D128" s="68">
        <v>387</v>
      </c>
      <c r="F128" s="94" t="s">
        <v>63</v>
      </c>
      <c r="G128" s="121" t="s">
        <v>332</v>
      </c>
      <c r="H128" s="121" t="s">
        <v>39</v>
      </c>
      <c r="I128" s="68">
        <v>372</v>
      </c>
    </row>
    <row r="129" spans="1:9" ht="12.75" customHeight="1" x14ac:dyDescent="0.2">
      <c r="A129" s="94" t="s">
        <v>97</v>
      </c>
      <c r="B129" s="12" t="s">
        <v>317</v>
      </c>
      <c r="C129" s="12" t="s">
        <v>17</v>
      </c>
      <c r="D129" s="68">
        <v>386</v>
      </c>
      <c r="F129" s="94" t="s">
        <v>409</v>
      </c>
      <c r="G129" s="12" t="s">
        <v>348</v>
      </c>
      <c r="H129" s="12" t="s">
        <v>75</v>
      </c>
      <c r="I129" s="68">
        <v>368</v>
      </c>
    </row>
    <row r="130" spans="1:9" ht="12.75" customHeight="1" x14ac:dyDescent="0.2">
      <c r="A130" s="94" t="s">
        <v>42</v>
      </c>
      <c r="B130" s="12" t="s">
        <v>237</v>
      </c>
      <c r="C130" s="121" t="s">
        <v>6</v>
      </c>
      <c r="D130" s="68">
        <v>385</v>
      </c>
      <c r="F130" s="94" t="s">
        <v>409</v>
      </c>
      <c r="G130" s="12" t="s">
        <v>304</v>
      </c>
      <c r="H130" s="12" t="s">
        <v>374</v>
      </c>
      <c r="I130" s="68">
        <v>368</v>
      </c>
    </row>
    <row r="131" spans="1:9" ht="12.75" customHeight="1" x14ac:dyDescent="0.2">
      <c r="A131" s="94" t="s">
        <v>46</v>
      </c>
      <c r="B131" s="12" t="s">
        <v>360</v>
      </c>
      <c r="C131" s="121" t="s">
        <v>34</v>
      </c>
      <c r="D131" s="68">
        <v>382</v>
      </c>
      <c r="F131" s="94" t="s">
        <v>76</v>
      </c>
      <c r="G131" s="12" t="s">
        <v>315</v>
      </c>
      <c r="H131" s="12" t="s">
        <v>17</v>
      </c>
      <c r="I131" s="68">
        <v>365</v>
      </c>
    </row>
    <row r="132" spans="1:9" ht="12.75" customHeight="1" x14ac:dyDescent="0.2">
      <c r="A132" s="94" t="s">
        <v>103</v>
      </c>
      <c r="B132" s="12" t="s">
        <v>296</v>
      </c>
      <c r="C132" s="121" t="s">
        <v>20</v>
      </c>
      <c r="D132" s="68">
        <v>380</v>
      </c>
      <c r="F132" s="94" t="s">
        <v>380</v>
      </c>
      <c r="G132" s="12" t="s">
        <v>353</v>
      </c>
      <c r="H132" s="121" t="s">
        <v>23</v>
      </c>
      <c r="I132" s="68">
        <v>353</v>
      </c>
    </row>
    <row r="133" spans="1:9" ht="12.75" customHeight="1" x14ac:dyDescent="0.2">
      <c r="A133" s="94" t="s">
        <v>105</v>
      </c>
      <c r="B133" s="12" t="s">
        <v>227</v>
      </c>
      <c r="C133" s="121" t="s">
        <v>12</v>
      </c>
      <c r="D133" s="68">
        <v>378</v>
      </c>
      <c r="F133" s="94" t="s">
        <v>386</v>
      </c>
      <c r="G133" s="12" t="s">
        <v>319</v>
      </c>
      <c r="H133" s="121" t="s">
        <v>17</v>
      </c>
      <c r="I133" s="68">
        <v>309</v>
      </c>
    </row>
    <row r="134" spans="1:9" ht="12.75" customHeight="1" x14ac:dyDescent="0.2">
      <c r="A134" s="94" t="s">
        <v>58</v>
      </c>
      <c r="B134" s="12" t="s">
        <v>318</v>
      </c>
      <c r="C134" s="12" t="s">
        <v>17</v>
      </c>
      <c r="D134" s="68">
        <v>375</v>
      </c>
    </row>
    <row r="135" spans="1:9" ht="12.75" customHeight="1" x14ac:dyDescent="0.2"/>
    <row r="136" spans="1:9" ht="12.75" customHeight="1" x14ac:dyDescent="0.2">
      <c r="A136" s="92" t="s">
        <v>205</v>
      </c>
      <c r="B136" s="112"/>
      <c r="C136" s="112"/>
      <c r="D136" s="93" t="s">
        <v>180</v>
      </c>
      <c r="E136" s="112"/>
      <c r="F136" s="112"/>
      <c r="G136" s="93"/>
      <c r="H136" s="112"/>
      <c r="I136" s="93" t="s">
        <v>180</v>
      </c>
    </row>
    <row r="137" spans="1:9" ht="12.75" customHeight="1" x14ac:dyDescent="0.2">
      <c r="A137" s="94" t="s">
        <v>4</v>
      </c>
      <c r="B137" s="97" t="s">
        <v>244</v>
      </c>
      <c r="C137" s="98" t="s">
        <v>6</v>
      </c>
      <c r="D137" s="96">
        <v>65.98</v>
      </c>
      <c r="F137" s="94" t="s">
        <v>13</v>
      </c>
      <c r="G137" s="97" t="s">
        <v>284</v>
      </c>
      <c r="H137" s="98" t="s">
        <v>9</v>
      </c>
      <c r="I137" s="96">
        <v>51.4</v>
      </c>
    </row>
    <row r="138" spans="1:9" ht="12.75" customHeight="1" x14ac:dyDescent="0.2">
      <c r="A138" s="94" t="s">
        <v>10</v>
      </c>
      <c r="B138" s="97" t="s">
        <v>279</v>
      </c>
      <c r="C138" s="98" t="s">
        <v>9</v>
      </c>
      <c r="D138" s="96">
        <v>63.61</v>
      </c>
      <c r="F138" s="94" t="s">
        <v>18</v>
      </c>
      <c r="G138" s="97" t="s">
        <v>355</v>
      </c>
      <c r="H138" s="98" t="s">
        <v>23</v>
      </c>
      <c r="I138" s="96">
        <v>51.28</v>
      </c>
    </row>
    <row r="139" spans="1:9" ht="12.75" customHeight="1" x14ac:dyDescent="0.2">
      <c r="A139" s="94" t="s">
        <v>15</v>
      </c>
      <c r="B139" s="97" t="s">
        <v>257</v>
      </c>
      <c r="C139" s="98" t="s">
        <v>37</v>
      </c>
      <c r="D139" s="96">
        <v>62.16</v>
      </c>
      <c r="F139" s="94" t="s">
        <v>89</v>
      </c>
      <c r="G139" s="97" t="s">
        <v>342</v>
      </c>
      <c r="H139" s="98" t="s">
        <v>75</v>
      </c>
      <c r="I139" s="96">
        <v>51.19</v>
      </c>
    </row>
    <row r="140" spans="1:9" ht="12.75" customHeight="1" x14ac:dyDescent="0.2">
      <c r="A140" s="94" t="s">
        <v>21</v>
      </c>
      <c r="B140" s="97" t="s">
        <v>234</v>
      </c>
      <c r="C140" s="98" t="s">
        <v>410</v>
      </c>
      <c r="D140" s="96">
        <v>60.65</v>
      </c>
      <c r="F140" s="94" t="s">
        <v>92</v>
      </c>
      <c r="G140" s="97" t="s">
        <v>268</v>
      </c>
      <c r="H140" s="98" t="s">
        <v>57</v>
      </c>
      <c r="I140" s="96">
        <v>50.52</v>
      </c>
    </row>
    <row r="141" spans="1:9" ht="12.75" customHeight="1" x14ac:dyDescent="0.2">
      <c r="A141" s="94" t="s">
        <v>26</v>
      </c>
      <c r="B141" s="97" t="s">
        <v>296</v>
      </c>
      <c r="C141" s="97" t="s">
        <v>20</v>
      </c>
      <c r="D141" s="96">
        <v>59.47</v>
      </c>
      <c r="F141" s="94" t="s">
        <v>95</v>
      </c>
      <c r="G141" s="97" t="s">
        <v>334</v>
      </c>
      <c r="H141" s="97" t="s">
        <v>39</v>
      </c>
      <c r="I141" s="96">
        <v>50.22</v>
      </c>
    </row>
    <row r="142" spans="1:9" ht="12.75" customHeight="1" x14ac:dyDescent="0.2">
      <c r="A142" s="94" t="s">
        <v>30</v>
      </c>
      <c r="B142" s="97" t="s">
        <v>306</v>
      </c>
      <c r="C142" s="98" t="s">
        <v>374</v>
      </c>
      <c r="D142" s="96">
        <v>59.05</v>
      </c>
      <c r="F142" s="94" t="s">
        <v>97</v>
      </c>
      <c r="G142" s="97" t="s">
        <v>331</v>
      </c>
      <c r="H142" s="97" t="s">
        <v>39</v>
      </c>
      <c r="I142" s="96">
        <v>49.93</v>
      </c>
    </row>
    <row r="143" spans="1:9" ht="12.75" customHeight="1" x14ac:dyDescent="0.2">
      <c r="A143" s="94" t="s">
        <v>35</v>
      </c>
      <c r="B143" s="97" t="s">
        <v>361</v>
      </c>
      <c r="C143" s="98" t="s">
        <v>34</v>
      </c>
      <c r="D143" s="96">
        <v>58.82</v>
      </c>
      <c r="F143" s="94" t="s">
        <v>42</v>
      </c>
      <c r="G143" s="97" t="s">
        <v>309</v>
      </c>
      <c r="H143" s="98" t="s">
        <v>377</v>
      </c>
      <c r="I143" s="96">
        <v>49.6</v>
      </c>
    </row>
    <row r="144" spans="1:9" ht="12.75" customHeight="1" x14ac:dyDescent="0.2">
      <c r="A144" s="94" t="s">
        <v>40</v>
      </c>
      <c r="B144" s="97" t="s">
        <v>264</v>
      </c>
      <c r="C144" s="98" t="s">
        <v>57</v>
      </c>
      <c r="D144" s="96">
        <v>58.26</v>
      </c>
      <c r="F144" s="94" t="s">
        <v>46</v>
      </c>
      <c r="G144" s="97" t="s">
        <v>280</v>
      </c>
      <c r="H144" s="98" t="s">
        <v>9</v>
      </c>
      <c r="I144" s="96">
        <v>49.25</v>
      </c>
    </row>
    <row r="145" spans="1:9" ht="12.75" customHeight="1" x14ac:dyDescent="0.2">
      <c r="A145" s="94" t="s">
        <v>44</v>
      </c>
      <c r="B145" s="97" t="s">
        <v>321</v>
      </c>
      <c r="C145" s="97" t="s">
        <v>17</v>
      </c>
      <c r="D145" s="96">
        <v>57.58</v>
      </c>
      <c r="F145" s="94" t="s">
        <v>103</v>
      </c>
      <c r="G145" s="97" t="s">
        <v>322</v>
      </c>
      <c r="H145" s="98" t="s">
        <v>17</v>
      </c>
      <c r="I145" s="96">
        <v>48.92</v>
      </c>
    </row>
    <row r="146" spans="1:9" ht="12.75" customHeight="1" x14ac:dyDescent="0.2">
      <c r="A146" s="94" t="s">
        <v>48</v>
      </c>
      <c r="B146" s="97" t="s">
        <v>360</v>
      </c>
      <c r="C146" s="98" t="s">
        <v>34</v>
      </c>
      <c r="D146" s="96">
        <v>57.57</v>
      </c>
      <c r="F146" s="94" t="s">
        <v>105</v>
      </c>
      <c r="G146" s="97" t="s">
        <v>304</v>
      </c>
      <c r="H146" s="98" t="s">
        <v>374</v>
      </c>
      <c r="I146" s="96">
        <v>47.73</v>
      </c>
    </row>
    <row r="147" spans="1:9" ht="12.75" customHeight="1" x14ac:dyDescent="0.2">
      <c r="A147" s="94" t="s">
        <v>52</v>
      </c>
      <c r="B147" s="97" t="s">
        <v>293</v>
      </c>
      <c r="C147" s="97" t="s">
        <v>20</v>
      </c>
      <c r="D147" s="96">
        <v>56.59</v>
      </c>
      <c r="F147" s="94" t="s">
        <v>58</v>
      </c>
      <c r="G147" s="97" t="s">
        <v>368</v>
      </c>
      <c r="H147" s="97" t="s">
        <v>29</v>
      </c>
      <c r="I147" s="96">
        <v>47.58</v>
      </c>
    </row>
    <row r="148" spans="1:9" ht="12.75" customHeight="1" x14ac:dyDescent="0.2">
      <c r="A148" s="94" t="s">
        <v>55</v>
      </c>
      <c r="B148" s="97" t="s">
        <v>245</v>
      </c>
      <c r="C148" s="98" t="s">
        <v>6</v>
      </c>
      <c r="D148" s="96">
        <v>54.69</v>
      </c>
      <c r="F148" s="94" t="s">
        <v>63</v>
      </c>
      <c r="G148" s="97" t="s">
        <v>336</v>
      </c>
      <c r="H148" s="97" t="s">
        <v>39</v>
      </c>
      <c r="I148" s="96">
        <v>47.46</v>
      </c>
    </row>
    <row r="149" spans="1:9" ht="12.75" customHeight="1" x14ac:dyDescent="0.2">
      <c r="A149" s="94" t="s">
        <v>60</v>
      </c>
      <c r="B149" s="97" t="s">
        <v>350</v>
      </c>
      <c r="C149" s="97" t="s">
        <v>75</v>
      </c>
      <c r="D149" s="96">
        <v>53.96</v>
      </c>
      <c r="F149" s="94" t="s">
        <v>67</v>
      </c>
      <c r="G149" s="97" t="s">
        <v>250</v>
      </c>
      <c r="H149" s="98" t="s">
        <v>37</v>
      </c>
      <c r="I149" s="96">
        <v>47.33</v>
      </c>
    </row>
    <row r="150" spans="1:9" ht="12.75" customHeight="1" x14ac:dyDescent="0.2">
      <c r="A150" s="94" t="s">
        <v>65</v>
      </c>
      <c r="B150" s="97" t="s">
        <v>265</v>
      </c>
      <c r="C150" s="98" t="s">
        <v>57</v>
      </c>
      <c r="D150" s="96">
        <v>52.85</v>
      </c>
      <c r="F150" s="94" t="s">
        <v>71</v>
      </c>
      <c r="G150" s="97" t="s">
        <v>256</v>
      </c>
      <c r="H150" s="98" t="s">
        <v>37</v>
      </c>
      <c r="I150" s="96">
        <v>46.29</v>
      </c>
    </row>
    <row r="151" spans="1:9" ht="12.75" customHeight="1" x14ac:dyDescent="0.2">
      <c r="A151" s="94" t="s">
        <v>69</v>
      </c>
      <c r="B151" s="97" t="s">
        <v>297</v>
      </c>
      <c r="C151" s="98" t="s">
        <v>20</v>
      </c>
      <c r="D151" s="96">
        <v>52.75</v>
      </c>
      <c r="F151" s="94" t="s">
        <v>76</v>
      </c>
      <c r="G151" s="97" t="s">
        <v>370</v>
      </c>
      <c r="H151" s="97" t="s">
        <v>29</v>
      </c>
      <c r="I151" s="96">
        <v>44.46</v>
      </c>
    </row>
    <row r="152" spans="1:9" ht="12.75" customHeight="1" x14ac:dyDescent="0.2">
      <c r="A152" s="94" t="s">
        <v>73</v>
      </c>
      <c r="B152" s="97" t="s">
        <v>363</v>
      </c>
      <c r="C152" s="97" t="s">
        <v>29</v>
      </c>
      <c r="D152" s="96">
        <v>52.69</v>
      </c>
      <c r="F152" s="94" t="s">
        <v>380</v>
      </c>
      <c r="G152" s="97" t="s">
        <v>310</v>
      </c>
      <c r="H152" s="98" t="s">
        <v>377</v>
      </c>
      <c r="I152" s="96">
        <v>43.29</v>
      </c>
    </row>
    <row r="153" spans="1:9" ht="12.75" customHeight="1" x14ac:dyDescent="0.2">
      <c r="A153" s="94" t="s">
        <v>81</v>
      </c>
      <c r="B153" s="97" t="s">
        <v>362</v>
      </c>
      <c r="C153" s="98" t="s">
        <v>34</v>
      </c>
      <c r="D153" s="96">
        <v>52.59</v>
      </c>
      <c r="F153" s="94" t="s">
        <v>386</v>
      </c>
      <c r="G153" s="97" t="s">
        <v>311</v>
      </c>
      <c r="H153" s="98" t="s">
        <v>377</v>
      </c>
      <c r="I153" s="96">
        <v>41.54</v>
      </c>
    </row>
    <row r="154" spans="1:9" ht="12.75" customHeight="1" x14ac:dyDescent="0.2">
      <c r="A154" s="94" t="s">
        <v>83</v>
      </c>
      <c r="B154" s="97" t="s">
        <v>235</v>
      </c>
      <c r="C154" s="98" t="s">
        <v>410</v>
      </c>
      <c r="D154" s="96">
        <v>52.36</v>
      </c>
      <c r="F154" s="94" t="s">
        <v>388</v>
      </c>
      <c r="G154" s="97" t="s">
        <v>339</v>
      </c>
      <c r="H154" s="98" t="s">
        <v>62</v>
      </c>
      <c r="I154" s="96">
        <v>38.43</v>
      </c>
    </row>
    <row r="155" spans="1:9" ht="12.75" customHeight="1" x14ac:dyDescent="0.2">
      <c r="F155" s="94"/>
      <c r="G155" s="109"/>
      <c r="H155" s="110"/>
      <c r="I155" s="111"/>
    </row>
    <row r="156" spans="1:9" ht="12.75" customHeight="1" x14ac:dyDescent="0.2">
      <c r="A156" s="92" t="s">
        <v>206</v>
      </c>
      <c r="B156" s="112"/>
      <c r="C156" s="112"/>
      <c r="D156" s="93" t="s">
        <v>180</v>
      </c>
      <c r="E156" s="112"/>
      <c r="F156" s="112"/>
      <c r="G156" s="93"/>
      <c r="H156" s="112"/>
      <c r="I156" s="93" t="s">
        <v>180</v>
      </c>
    </row>
    <row r="157" spans="1:9" ht="12.75" customHeight="1" x14ac:dyDescent="0.2">
      <c r="A157" s="94" t="s">
        <v>4</v>
      </c>
      <c r="B157" s="97" t="s">
        <v>299</v>
      </c>
      <c r="C157" s="97" t="s">
        <v>20</v>
      </c>
      <c r="D157" s="96">
        <v>12.13</v>
      </c>
      <c r="F157" s="94" t="s">
        <v>73</v>
      </c>
      <c r="G157" s="97" t="s">
        <v>364</v>
      </c>
      <c r="H157" s="98" t="s">
        <v>29</v>
      </c>
      <c r="I157" s="96">
        <v>9.52</v>
      </c>
    </row>
    <row r="158" spans="1:9" ht="12.75" customHeight="1" x14ac:dyDescent="0.2">
      <c r="A158" s="94" t="s">
        <v>10</v>
      </c>
      <c r="B158" s="97" t="s">
        <v>259</v>
      </c>
      <c r="C158" s="98" t="s">
        <v>37</v>
      </c>
      <c r="D158" s="119">
        <v>11.8</v>
      </c>
      <c r="F158" s="94" t="s">
        <v>81</v>
      </c>
      <c r="G158" s="98" t="s">
        <v>335</v>
      </c>
      <c r="H158" s="97" t="s">
        <v>39</v>
      </c>
      <c r="I158" s="96">
        <v>9.48</v>
      </c>
    </row>
    <row r="159" spans="1:9" ht="12.75" customHeight="1" x14ac:dyDescent="0.2">
      <c r="A159" s="94" t="s">
        <v>15</v>
      </c>
      <c r="B159" s="97" t="s">
        <v>354</v>
      </c>
      <c r="C159" s="98" t="s">
        <v>23</v>
      </c>
      <c r="D159" s="96">
        <v>11.55</v>
      </c>
      <c r="F159" s="94" t="s">
        <v>83</v>
      </c>
      <c r="G159" s="97" t="s">
        <v>330</v>
      </c>
      <c r="H159" s="97" t="s">
        <v>39</v>
      </c>
      <c r="I159" s="96">
        <v>9.4700000000000006</v>
      </c>
    </row>
    <row r="160" spans="1:9" ht="12.75" customHeight="1" x14ac:dyDescent="0.2">
      <c r="A160" s="94" t="s">
        <v>21</v>
      </c>
      <c r="B160" s="97" t="s">
        <v>262</v>
      </c>
      <c r="C160" s="98" t="s">
        <v>57</v>
      </c>
      <c r="D160" s="96">
        <v>11.48</v>
      </c>
      <c r="F160" s="94" t="s">
        <v>13</v>
      </c>
      <c r="G160" s="97" t="s">
        <v>275</v>
      </c>
      <c r="H160" s="101" t="s">
        <v>9</v>
      </c>
      <c r="I160" s="96">
        <v>9.43</v>
      </c>
    </row>
    <row r="161" spans="1:9" ht="12.75" customHeight="1" x14ac:dyDescent="0.2">
      <c r="A161" s="94" t="s">
        <v>26</v>
      </c>
      <c r="B161" s="25" t="s">
        <v>289</v>
      </c>
      <c r="C161" s="38" t="s">
        <v>20</v>
      </c>
      <c r="D161" s="100" t="s">
        <v>300</v>
      </c>
      <c r="F161" s="94" t="s">
        <v>18</v>
      </c>
      <c r="G161" s="97" t="s">
        <v>351</v>
      </c>
      <c r="H161" s="98" t="s">
        <v>75</v>
      </c>
      <c r="I161" s="96">
        <v>9.39</v>
      </c>
    </row>
    <row r="162" spans="1:9" ht="12.75" customHeight="1" x14ac:dyDescent="0.2">
      <c r="A162" s="94" t="s">
        <v>30</v>
      </c>
      <c r="B162" s="97" t="s">
        <v>260</v>
      </c>
      <c r="C162" s="98" t="s">
        <v>37</v>
      </c>
      <c r="D162" s="96">
        <v>10.87</v>
      </c>
      <c r="F162" s="94" t="s">
        <v>89</v>
      </c>
      <c r="G162" s="97" t="s">
        <v>350</v>
      </c>
      <c r="H162" s="98" t="s">
        <v>75</v>
      </c>
      <c r="I162" s="96">
        <v>9.35</v>
      </c>
    </row>
    <row r="163" spans="1:9" ht="12.75" customHeight="1" x14ac:dyDescent="0.2">
      <c r="A163" s="94" t="s">
        <v>35</v>
      </c>
      <c r="B163" s="97" t="s">
        <v>241</v>
      </c>
      <c r="C163" s="97" t="s">
        <v>6</v>
      </c>
      <c r="D163" s="96">
        <v>10.49</v>
      </c>
      <c r="F163" s="94" t="s">
        <v>92</v>
      </c>
      <c r="G163" s="97" t="s">
        <v>324</v>
      </c>
      <c r="H163" s="97" t="s">
        <v>17</v>
      </c>
      <c r="I163" s="119">
        <v>9.3000000000000007</v>
      </c>
    </row>
    <row r="164" spans="1:9" ht="12.75" customHeight="1" x14ac:dyDescent="0.2">
      <c r="A164" s="94" t="s">
        <v>40</v>
      </c>
      <c r="B164" s="97" t="s">
        <v>357</v>
      </c>
      <c r="C164" s="98" t="s">
        <v>23</v>
      </c>
      <c r="D164" s="96">
        <v>10.47</v>
      </c>
      <c r="F164" s="94" t="s">
        <v>95</v>
      </c>
      <c r="G164" s="97" t="s">
        <v>355</v>
      </c>
      <c r="H164" s="98" t="s">
        <v>23</v>
      </c>
      <c r="I164" s="96">
        <v>9.27</v>
      </c>
    </row>
    <row r="165" spans="1:9" ht="12.75" customHeight="1" x14ac:dyDescent="0.2">
      <c r="A165" s="94" t="s">
        <v>44</v>
      </c>
      <c r="B165" s="97" t="s">
        <v>236</v>
      </c>
      <c r="C165" s="98" t="s">
        <v>12</v>
      </c>
      <c r="D165" s="96">
        <v>10.46</v>
      </c>
      <c r="F165" s="94" t="s">
        <v>97</v>
      </c>
      <c r="G165" s="97" t="s">
        <v>244</v>
      </c>
      <c r="H165" s="97" t="s">
        <v>6</v>
      </c>
      <c r="I165" s="96">
        <v>8.9499999999999993</v>
      </c>
    </row>
    <row r="166" spans="1:9" ht="12.75" customHeight="1" x14ac:dyDescent="0.2">
      <c r="A166" s="94" t="s">
        <v>48</v>
      </c>
      <c r="B166" s="97" t="s">
        <v>336</v>
      </c>
      <c r="C166" s="97" t="s">
        <v>39</v>
      </c>
      <c r="D166" s="96">
        <v>10.43</v>
      </c>
      <c r="F166" s="94" t="s">
        <v>42</v>
      </c>
      <c r="G166" s="97" t="s">
        <v>323</v>
      </c>
      <c r="H166" s="98" t="s">
        <v>17</v>
      </c>
      <c r="I166" s="96">
        <v>8.89</v>
      </c>
    </row>
    <row r="167" spans="1:9" ht="12.75" customHeight="1" x14ac:dyDescent="0.2">
      <c r="A167" s="94" t="s">
        <v>52</v>
      </c>
      <c r="B167" s="97" t="s">
        <v>246</v>
      </c>
      <c r="C167" s="97" t="s">
        <v>6</v>
      </c>
      <c r="D167" s="96">
        <v>10.42</v>
      </c>
      <c r="F167" s="94" t="s">
        <v>46</v>
      </c>
      <c r="G167" s="97" t="s">
        <v>316</v>
      </c>
      <c r="H167" s="97" t="s">
        <v>17</v>
      </c>
      <c r="I167" s="96">
        <v>8.7799999999999994</v>
      </c>
    </row>
    <row r="168" spans="1:9" ht="12.75" customHeight="1" x14ac:dyDescent="0.2">
      <c r="A168" s="94" t="s">
        <v>55</v>
      </c>
      <c r="B168" s="97" t="s">
        <v>325</v>
      </c>
      <c r="C168" s="97" t="s">
        <v>17</v>
      </c>
      <c r="D168" s="96">
        <v>10.27</v>
      </c>
      <c r="F168" s="94" t="s">
        <v>103</v>
      </c>
      <c r="G168" s="97" t="s">
        <v>284</v>
      </c>
      <c r="H168" s="125" t="s">
        <v>9</v>
      </c>
      <c r="I168" s="96">
        <v>8.59</v>
      </c>
    </row>
    <row r="169" spans="1:9" ht="12.75" customHeight="1" x14ac:dyDescent="0.2">
      <c r="A169" s="94" t="s">
        <v>399</v>
      </c>
      <c r="B169" s="97" t="s">
        <v>234</v>
      </c>
      <c r="C169" s="98" t="s">
        <v>12</v>
      </c>
      <c r="D169" s="96">
        <v>10.25</v>
      </c>
      <c r="F169" s="94" t="s">
        <v>105</v>
      </c>
      <c r="G169" s="97" t="s">
        <v>287</v>
      </c>
      <c r="H169" s="101" t="s">
        <v>9</v>
      </c>
      <c r="I169" s="96">
        <v>8.57</v>
      </c>
    </row>
    <row r="170" spans="1:9" ht="12.75" customHeight="1" x14ac:dyDescent="0.2">
      <c r="A170" s="94" t="s">
        <v>399</v>
      </c>
      <c r="B170" s="97" t="s">
        <v>370</v>
      </c>
      <c r="C170" s="97" t="s">
        <v>29</v>
      </c>
      <c r="D170" s="96">
        <v>10.25</v>
      </c>
      <c r="F170" s="94" t="s">
        <v>58</v>
      </c>
      <c r="G170" s="97" t="s">
        <v>255</v>
      </c>
      <c r="H170" s="98" t="s">
        <v>37</v>
      </c>
      <c r="I170" s="96">
        <v>7.52</v>
      </c>
    </row>
    <row r="171" spans="1:9" ht="12.75" customHeight="1" x14ac:dyDescent="0.2">
      <c r="A171" s="94" t="s">
        <v>69</v>
      </c>
      <c r="B171" s="97" t="s">
        <v>267</v>
      </c>
      <c r="C171" s="98" t="s">
        <v>57</v>
      </c>
      <c r="D171" s="96">
        <v>9.92</v>
      </c>
      <c r="F171" s="102"/>
      <c r="G171" s="102"/>
      <c r="H171" s="102"/>
      <c r="I171" s="117"/>
    </row>
    <row r="172" spans="1:9" ht="12.75" customHeight="1" x14ac:dyDescent="0.2">
      <c r="F172" s="102"/>
      <c r="G172" s="102"/>
      <c r="H172" s="102"/>
      <c r="I172" s="117"/>
    </row>
    <row r="173" spans="1:9" ht="12.75" customHeight="1" x14ac:dyDescent="0.2">
      <c r="F173" s="102"/>
      <c r="G173" s="102"/>
      <c r="H173" s="102"/>
      <c r="I173" s="117"/>
    </row>
    <row r="174" spans="1:9" ht="12.75" customHeight="1" x14ac:dyDescent="0.2">
      <c r="F174" s="102"/>
      <c r="G174" s="102"/>
      <c r="H174" s="102"/>
      <c r="I174" s="117"/>
    </row>
    <row r="175" spans="1:9" ht="12.75" customHeight="1" x14ac:dyDescent="0.2">
      <c r="A175" s="94"/>
      <c r="C175" s="110"/>
      <c r="D175" s="124"/>
      <c r="F175" s="102"/>
      <c r="G175" s="102"/>
      <c r="H175" s="102"/>
      <c r="I175" s="117"/>
    </row>
    <row r="176" spans="1:9" ht="12.75" customHeight="1" x14ac:dyDescent="0.2">
      <c r="A176" s="94"/>
      <c r="D176" s="124"/>
      <c r="F176" s="102"/>
      <c r="G176" s="108" t="s">
        <v>199</v>
      </c>
      <c r="H176" s="102"/>
      <c r="I176" s="117"/>
    </row>
    <row r="177" spans="1:9" ht="12.75" customHeight="1" x14ac:dyDescent="0.2">
      <c r="A177" s="94"/>
      <c r="C177" s="110"/>
      <c r="D177" s="124"/>
      <c r="F177" s="102"/>
      <c r="G177" s="102"/>
      <c r="H177" s="102"/>
      <c r="I177" s="117"/>
    </row>
    <row r="178" spans="1:9" ht="12.75" customHeight="1" x14ac:dyDescent="0.2">
      <c r="A178" s="94"/>
      <c r="C178" s="110"/>
      <c r="D178" s="124"/>
      <c r="F178" s="102"/>
      <c r="G178" s="102"/>
      <c r="H178" s="102"/>
      <c r="I178" s="117"/>
    </row>
    <row r="179" spans="1:9" ht="12.75" customHeight="1" x14ac:dyDescent="0.2">
      <c r="A179" s="102"/>
      <c r="B179" s="102"/>
      <c r="C179" s="102"/>
      <c r="D179" s="116"/>
      <c r="F179" s="102"/>
      <c r="G179" s="102"/>
      <c r="H179" s="102"/>
      <c r="I179" s="117"/>
    </row>
    <row r="180" spans="1:9" ht="12.75" customHeight="1" x14ac:dyDescent="0.2">
      <c r="A180" s="102"/>
      <c r="B180" s="102"/>
      <c r="C180" s="102"/>
      <c r="D180" s="116"/>
      <c r="F180" s="102"/>
      <c r="G180" s="102"/>
      <c r="H180" s="102"/>
      <c r="I180" s="117"/>
    </row>
    <row r="181" spans="1:9" ht="12.75" customHeight="1" x14ac:dyDescent="0.2">
      <c r="A181" s="102"/>
      <c r="B181" s="102"/>
      <c r="C181" s="102"/>
      <c r="D181" s="116"/>
      <c r="F181" s="102"/>
      <c r="G181" s="102"/>
      <c r="H181" s="102"/>
      <c r="I181" s="117"/>
    </row>
    <row r="182" spans="1:9" ht="12.75" customHeight="1" x14ac:dyDescent="0.2">
      <c r="A182" s="102"/>
      <c r="B182" s="102"/>
      <c r="C182" s="102"/>
      <c r="D182" s="116"/>
      <c r="G182" s="126"/>
      <c r="H182" s="127"/>
      <c r="I182" s="111"/>
    </row>
    <row r="183" spans="1:9" ht="12.75" customHeight="1" x14ac:dyDescent="0.2">
      <c r="A183" s="102"/>
      <c r="B183" s="102"/>
      <c r="C183" s="102"/>
      <c r="D183" s="116"/>
      <c r="G183" s="126"/>
      <c r="H183" s="95"/>
      <c r="I183" s="111"/>
    </row>
    <row r="184" spans="1:9" ht="12.75" customHeight="1" x14ac:dyDescent="0.2">
      <c r="A184" s="102"/>
      <c r="B184" s="102"/>
      <c r="C184" s="102"/>
      <c r="D184" s="116"/>
      <c r="G184" s="127"/>
      <c r="H184" s="127"/>
      <c r="I184" s="111"/>
    </row>
    <row r="185" spans="1:9" ht="12.75" customHeight="1" x14ac:dyDescent="0.2">
      <c r="A185" s="102"/>
      <c r="B185" s="102"/>
      <c r="C185" s="102"/>
      <c r="D185" s="116"/>
      <c r="G185" s="109"/>
      <c r="H185" s="127"/>
      <c r="I185" s="111"/>
    </row>
    <row r="186" spans="1:9" ht="12.75" customHeight="1" x14ac:dyDescent="0.2">
      <c r="A186" s="102"/>
      <c r="B186" s="102"/>
      <c r="C186" s="102"/>
      <c r="D186" s="116"/>
      <c r="G186" s="126"/>
      <c r="H186" s="127"/>
      <c r="I186" s="111"/>
    </row>
    <row r="187" spans="1:9" ht="12.75" customHeight="1" x14ac:dyDescent="0.2">
      <c r="A187" s="102"/>
      <c r="B187" s="102"/>
      <c r="C187" s="102"/>
      <c r="D187" s="116"/>
      <c r="G187" s="109"/>
    </row>
    <row r="188" spans="1:9" ht="12.75" customHeight="1" x14ac:dyDescent="0.2">
      <c r="A188" s="102"/>
      <c r="B188" s="102"/>
      <c r="C188" s="102"/>
      <c r="D188" s="116"/>
      <c r="F188" s="102"/>
      <c r="G188" s="102"/>
      <c r="H188" s="102"/>
      <c r="I188" s="117"/>
    </row>
    <row r="189" spans="1:9" ht="12.75" customHeight="1" x14ac:dyDescent="0.2">
      <c r="A189" s="102"/>
      <c r="B189" s="102"/>
      <c r="C189" s="102"/>
      <c r="D189" s="116"/>
      <c r="F189" s="102"/>
      <c r="G189" s="102"/>
      <c r="H189" s="102"/>
      <c r="I189" s="117"/>
    </row>
    <row r="190" spans="1:9" ht="12.75" customHeight="1" x14ac:dyDescent="0.2">
      <c r="A190" s="102"/>
      <c r="B190" s="102"/>
      <c r="C190" s="102"/>
      <c r="D190" s="116"/>
      <c r="F190" s="102"/>
      <c r="G190" s="102"/>
      <c r="H190" s="102"/>
      <c r="I190" s="117"/>
    </row>
    <row r="191" spans="1:9" ht="12.75" customHeight="1" x14ac:dyDescent="0.2">
      <c r="A191" s="102"/>
      <c r="B191" s="102"/>
      <c r="C191" s="102"/>
      <c r="D191" s="116"/>
      <c r="F191" s="102"/>
      <c r="G191" s="102"/>
      <c r="H191" s="102"/>
      <c r="I191" s="117"/>
    </row>
    <row r="192" spans="1:9" ht="12.75" customHeight="1" x14ac:dyDescent="0.2">
      <c r="F192" s="102"/>
      <c r="G192" s="102"/>
      <c r="H192" s="102"/>
      <c r="I192" s="117"/>
    </row>
    <row r="193" spans="6:9" ht="12.75" customHeight="1" x14ac:dyDescent="0.2">
      <c r="F193" s="102"/>
      <c r="G193" s="102"/>
      <c r="H193" s="102"/>
      <c r="I193" s="117"/>
    </row>
    <row r="194" spans="6:9" ht="12.75" customHeight="1" x14ac:dyDescent="0.2">
      <c r="F194" s="102"/>
      <c r="G194" s="102"/>
      <c r="H194" s="102"/>
      <c r="I194" s="117"/>
    </row>
    <row r="195" spans="6:9" ht="12.75" customHeight="1" x14ac:dyDescent="0.2">
      <c r="F195" s="102"/>
      <c r="G195" s="102"/>
      <c r="H195" s="102"/>
      <c r="I195" s="117"/>
    </row>
    <row r="196" spans="6:9" ht="12.75" customHeight="1" x14ac:dyDescent="0.2">
      <c r="F196" s="102"/>
      <c r="G196" s="102"/>
      <c r="H196" s="102"/>
      <c r="I196" s="117"/>
    </row>
    <row r="197" spans="6:9" ht="12.75" customHeight="1" x14ac:dyDescent="0.2">
      <c r="F197" s="102"/>
      <c r="G197" s="102"/>
      <c r="H197" s="102"/>
      <c r="I197" s="117"/>
    </row>
    <row r="198" spans="6:9" ht="12.75" customHeight="1" x14ac:dyDescent="0.2">
      <c r="F198" s="102"/>
      <c r="G198" s="102"/>
      <c r="H198" s="102"/>
      <c r="I198" s="117"/>
    </row>
    <row r="199" spans="6:9" ht="12.75" customHeight="1" x14ac:dyDescent="0.2">
      <c r="F199" s="102"/>
      <c r="G199" s="102"/>
      <c r="H199" s="102"/>
      <c r="I199" s="117"/>
    </row>
    <row r="200" spans="6:9" ht="12.75" customHeight="1" x14ac:dyDescent="0.2">
      <c r="F200" s="102"/>
      <c r="G200" s="102"/>
      <c r="H200" s="102"/>
      <c r="I200" s="117"/>
    </row>
    <row r="201" spans="6:9" ht="12.75" customHeight="1" x14ac:dyDescent="0.2">
      <c r="F201" s="102"/>
      <c r="G201" s="102"/>
      <c r="H201" s="102"/>
      <c r="I201" s="117"/>
    </row>
    <row r="202" spans="6:9" ht="12.75" customHeight="1" x14ac:dyDescent="0.2">
      <c r="F202" s="102"/>
      <c r="G202" s="102"/>
      <c r="H202" s="102"/>
      <c r="I202" s="117"/>
    </row>
    <row r="203" spans="6:9" ht="12.75" customHeight="1" x14ac:dyDescent="0.2">
      <c r="F203" s="102"/>
      <c r="G203" s="102"/>
      <c r="H203" s="102"/>
      <c r="I203" s="117"/>
    </row>
    <row r="204" spans="6:9" ht="12.75" customHeight="1" x14ac:dyDescent="0.2">
      <c r="F204" s="102"/>
      <c r="G204" s="102"/>
      <c r="H204" s="102"/>
      <c r="I204" s="117"/>
    </row>
    <row r="205" spans="6:9" ht="12.75" customHeight="1" x14ac:dyDescent="0.2">
      <c r="F205" s="102"/>
      <c r="G205" s="102"/>
      <c r="H205" s="102"/>
      <c r="I205" s="117"/>
    </row>
    <row r="206" spans="6:9" ht="12.75" customHeight="1" x14ac:dyDescent="0.2">
      <c r="F206" s="102"/>
      <c r="G206" s="102"/>
      <c r="H206" s="102"/>
      <c r="I206" s="117"/>
    </row>
    <row r="207" spans="6:9" ht="12.75" customHeight="1" x14ac:dyDescent="0.2">
      <c r="F207" s="102"/>
      <c r="G207" s="102"/>
      <c r="H207" s="102"/>
      <c r="I207" s="117"/>
    </row>
    <row r="208" spans="6:9" ht="12.75" customHeight="1" x14ac:dyDescent="0.2">
      <c r="F208" s="102"/>
      <c r="G208" s="102"/>
      <c r="H208" s="102"/>
      <c r="I208" s="117"/>
    </row>
    <row r="209" spans="6:9" ht="12.75" customHeight="1" x14ac:dyDescent="0.2">
      <c r="F209" s="102"/>
      <c r="G209" s="102"/>
      <c r="H209" s="102"/>
      <c r="I209" s="117"/>
    </row>
    <row r="210" spans="6:9" ht="12.75" customHeight="1" x14ac:dyDescent="0.2">
      <c r="F210" s="102"/>
      <c r="G210" s="102"/>
      <c r="H210" s="102"/>
      <c r="I210" s="117"/>
    </row>
    <row r="211" spans="6:9" ht="12.75" customHeight="1" x14ac:dyDescent="0.2">
      <c r="F211" s="102"/>
      <c r="G211" s="102"/>
      <c r="H211" s="102"/>
      <c r="I211" s="117"/>
    </row>
    <row r="212" spans="6:9" ht="12.75" customHeight="1" x14ac:dyDescent="0.2">
      <c r="F212" s="102"/>
      <c r="G212" s="102"/>
      <c r="H212" s="102"/>
      <c r="I212" s="117"/>
    </row>
    <row r="213" spans="6:9" ht="12.75" customHeight="1" x14ac:dyDescent="0.2">
      <c r="F213" s="102"/>
      <c r="G213" s="102"/>
      <c r="H213" s="102"/>
      <c r="I213" s="117"/>
    </row>
    <row r="214" spans="6:9" ht="12.75" customHeight="1" x14ac:dyDescent="0.2">
      <c r="F214" s="102"/>
      <c r="G214" s="102"/>
      <c r="H214" s="102"/>
      <c r="I214" s="117"/>
    </row>
    <row r="215" spans="6:9" ht="12.75" customHeight="1" x14ac:dyDescent="0.2">
      <c r="F215" s="102"/>
      <c r="G215" s="102"/>
      <c r="H215" s="102"/>
      <c r="I215" s="117"/>
    </row>
    <row r="216" spans="6:9" ht="12.75" customHeight="1" x14ac:dyDescent="0.2">
      <c r="F216" s="102"/>
      <c r="G216" s="102"/>
      <c r="H216" s="102"/>
      <c r="I216" s="117"/>
    </row>
    <row r="217" spans="6:9" ht="12.75" customHeight="1" x14ac:dyDescent="0.2">
      <c r="F217" s="102"/>
      <c r="G217" s="102"/>
      <c r="H217" s="102"/>
      <c r="I217" s="117"/>
    </row>
    <row r="218" spans="6:9" ht="12.75" customHeight="1" x14ac:dyDescent="0.2">
      <c r="F218" s="102"/>
      <c r="G218" s="102"/>
      <c r="H218" s="102"/>
      <c r="I218" s="117"/>
    </row>
    <row r="219" spans="6:9" ht="12.75" customHeight="1" x14ac:dyDescent="0.2">
      <c r="F219" s="102"/>
      <c r="G219" s="102"/>
      <c r="H219" s="102"/>
      <c r="I219" s="117"/>
    </row>
    <row r="220" spans="6:9" ht="12.75" customHeight="1" x14ac:dyDescent="0.2">
      <c r="F220" s="102"/>
      <c r="G220" s="102"/>
      <c r="H220" s="102"/>
      <c r="I220" s="117"/>
    </row>
    <row r="221" spans="6:9" ht="12.75" customHeight="1" x14ac:dyDescent="0.2">
      <c r="F221" s="102"/>
      <c r="G221" s="102"/>
      <c r="H221" s="102"/>
      <c r="I221" s="117"/>
    </row>
    <row r="222" spans="6:9" ht="12.75" customHeight="1" x14ac:dyDescent="0.2">
      <c r="F222" s="102"/>
      <c r="G222" s="102"/>
      <c r="H222" s="102"/>
      <c r="I222" s="117"/>
    </row>
    <row r="223" spans="6:9" ht="12.75" customHeight="1" x14ac:dyDescent="0.2">
      <c r="F223" s="102"/>
      <c r="G223" s="102"/>
      <c r="H223" s="102"/>
      <c r="I223" s="117"/>
    </row>
    <row r="224" spans="6:9" ht="12.75" customHeight="1" x14ac:dyDescent="0.2">
      <c r="F224" s="102"/>
      <c r="G224" s="102"/>
      <c r="H224" s="102"/>
      <c r="I224" s="117"/>
    </row>
    <row r="225" spans="7:8" ht="12.75" customHeight="1" x14ac:dyDescent="0.2"/>
    <row r="226" spans="7:8" ht="12.75" customHeight="1" x14ac:dyDescent="0.2"/>
    <row r="227" spans="7:8" ht="12.75" customHeight="1" x14ac:dyDescent="0.2"/>
    <row r="228" spans="7:8" ht="12.75" customHeight="1" x14ac:dyDescent="0.2"/>
    <row r="229" spans="7:8" ht="12.75" customHeight="1" x14ac:dyDescent="0.2"/>
    <row r="230" spans="7:8" ht="12.75" customHeight="1" x14ac:dyDescent="0.2"/>
    <row r="231" spans="7:8" ht="12.75" customHeight="1" x14ac:dyDescent="0.2"/>
    <row r="232" spans="7:8" ht="12.75" customHeight="1" x14ac:dyDescent="0.2">
      <c r="G232" s="102"/>
      <c r="H232" s="102"/>
    </row>
    <row r="233" spans="7:8" ht="12.75" customHeight="1" x14ac:dyDescent="0.2"/>
    <row r="234" spans="7:8" ht="12.75" customHeight="1" x14ac:dyDescent="0.2"/>
    <row r="235" spans="7:8" ht="12.75" customHeight="1" x14ac:dyDescent="0.2"/>
    <row r="236" spans="7:8" ht="12.75" customHeight="1" x14ac:dyDescent="0.2"/>
    <row r="237" spans="7:8" ht="12.75" customHeight="1" x14ac:dyDescent="0.2"/>
    <row r="238" spans="7:8" ht="12.75" customHeight="1" x14ac:dyDescent="0.2"/>
    <row r="239" spans="7:8" ht="12.75" customHeight="1" x14ac:dyDescent="0.2"/>
    <row r="240" spans="7:8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</sheetData>
  <dataConsolidate/>
  <mergeCells count="50">
    <mergeCell ref="I94:I97"/>
    <mergeCell ref="A70:A73"/>
    <mergeCell ref="B70:B73"/>
    <mergeCell ref="D70:D73"/>
    <mergeCell ref="A74:A77"/>
    <mergeCell ref="B74:B77"/>
    <mergeCell ref="D74:D77"/>
    <mergeCell ref="A78:A81"/>
    <mergeCell ref="B78:B81"/>
    <mergeCell ref="D78:D81"/>
    <mergeCell ref="A82:A85"/>
    <mergeCell ref="B82:B85"/>
    <mergeCell ref="D82:D85"/>
    <mergeCell ref="A86:A89"/>
    <mergeCell ref="A1:I1"/>
    <mergeCell ref="A2:I2"/>
    <mergeCell ref="A66:A69"/>
    <mergeCell ref="B66:B69"/>
    <mergeCell ref="D66:D69"/>
    <mergeCell ref="I66:I69"/>
    <mergeCell ref="I70:I73"/>
    <mergeCell ref="A94:A97"/>
    <mergeCell ref="B94:B97"/>
    <mergeCell ref="D94:D97"/>
    <mergeCell ref="F66:F69"/>
    <mergeCell ref="G66:G69"/>
    <mergeCell ref="F70:F73"/>
    <mergeCell ref="G70:G73"/>
    <mergeCell ref="F74:F77"/>
    <mergeCell ref="G74:G77"/>
    <mergeCell ref="B86:B89"/>
    <mergeCell ref="D86:D89"/>
    <mergeCell ref="A90:A93"/>
    <mergeCell ref="B90:B93"/>
    <mergeCell ref="D90:D93"/>
    <mergeCell ref="F94:F97"/>
    <mergeCell ref="G94:G97"/>
    <mergeCell ref="I74:I77"/>
    <mergeCell ref="F78:F81"/>
    <mergeCell ref="G78:G81"/>
    <mergeCell ref="I78:I81"/>
    <mergeCell ref="F90:F93"/>
    <mergeCell ref="G90:G93"/>
    <mergeCell ref="I90:I93"/>
    <mergeCell ref="F82:F85"/>
    <mergeCell ref="G82:G85"/>
    <mergeCell ref="I82:I85"/>
    <mergeCell ref="F86:F89"/>
    <mergeCell ref="G86:G89"/>
    <mergeCell ref="I86:I89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"/>
  <sheetViews>
    <sheetView zoomScale="115" zoomScaleNormal="115" workbookViewId="0">
      <selection activeCell="M46" sqref="M46"/>
    </sheetView>
  </sheetViews>
  <sheetFormatPr defaultRowHeight="12.75" x14ac:dyDescent="0.2"/>
  <cols>
    <col min="1" max="1" width="6.28515625" style="1" customWidth="1"/>
    <col min="2" max="2" width="18.7109375" style="16" customWidth="1"/>
    <col min="3" max="3" width="13.140625" style="22" customWidth="1"/>
    <col min="4" max="4" width="7.28515625" style="20" customWidth="1"/>
    <col min="5" max="5" width="3.28515625" style="20" customWidth="1"/>
    <col min="6" max="6" width="7.28515625" style="18" customWidth="1"/>
    <col min="7" max="7" width="18.7109375" style="2" customWidth="1"/>
    <col min="8" max="8" width="13.42578125" style="16" customWidth="1"/>
    <col min="9" max="9" width="7.28515625" style="19" customWidth="1"/>
    <col min="10" max="10" width="4.28515625" style="20" customWidth="1"/>
    <col min="11" max="16384" width="9.140625" style="16"/>
  </cols>
  <sheetData>
    <row r="1" spans="1:10" s="2" customFormat="1" x14ac:dyDescent="0.2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"/>
    </row>
    <row r="2" spans="1:10" s="2" customFormat="1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"/>
    </row>
    <row r="3" spans="1:10" s="2" customFormat="1" x14ac:dyDescent="0.2">
      <c r="A3" s="1"/>
      <c r="B3" s="3"/>
      <c r="C3" s="4"/>
      <c r="D3" s="1"/>
      <c r="E3" s="1"/>
      <c r="F3" s="5"/>
      <c r="G3" s="3"/>
      <c r="H3" s="3"/>
      <c r="I3" s="6"/>
      <c r="J3" s="1"/>
    </row>
    <row r="4" spans="1:10" s="2" customFormat="1" x14ac:dyDescent="0.2">
      <c r="A4" s="7" t="s">
        <v>2</v>
      </c>
      <c r="B4" s="8"/>
      <c r="C4" s="9"/>
      <c r="D4" s="10" t="s">
        <v>3</v>
      </c>
      <c r="E4" s="10"/>
      <c r="F4" s="8"/>
      <c r="G4" s="9"/>
      <c r="H4" s="10"/>
      <c r="I4" s="10" t="s">
        <v>3</v>
      </c>
      <c r="J4" s="1"/>
    </row>
    <row r="5" spans="1:10" x14ac:dyDescent="0.2">
      <c r="A5" s="11" t="s">
        <v>4</v>
      </c>
      <c r="B5" s="12" t="s">
        <v>5</v>
      </c>
      <c r="C5" s="12" t="s">
        <v>6</v>
      </c>
      <c r="D5" s="13">
        <v>8.6199999999999992</v>
      </c>
      <c r="E5" s="131"/>
      <c r="F5" s="11" t="s">
        <v>7</v>
      </c>
      <c r="G5" s="12" t="s">
        <v>8</v>
      </c>
      <c r="H5" s="15" t="s">
        <v>9</v>
      </c>
      <c r="I5" s="132">
        <v>9.4</v>
      </c>
      <c r="J5" s="14"/>
    </row>
    <row r="6" spans="1:10" x14ac:dyDescent="0.2">
      <c r="A6" s="11" t="s">
        <v>10</v>
      </c>
      <c r="B6" s="12" t="s">
        <v>11</v>
      </c>
      <c r="C6" s="15" t="s">
        <v>12</v>
      </c>
      <c r="D6" s="13">
        <v>8.69</v>
      </c>
      <c r="E6" s="131"/>
      <c r="F6" s="11" t="s">
        <v>13</v>
      </c>
      <c r="G6" s="12" t="s">
        <v>14</v>
      </c>
      <c r="H6" s="15" t="s">
        <v>9</v>
      </c>
      <c r="I6" s="13">
        <v>9.43</v>
      </c>
      <c r="J6" s="14"/>
    </row>
    <row r="7" spans="1:10" x14ac:dyDescent="0.2">
      <c r="A7" s="11" t="s">
        <v>15</v>
      </c>
      <c r="B7" s="12" t="s">
        <v>16</v>
      </c>
      <c r="C7" s="15" t="s">
        <v>17</v>
      </c>
      <c r="D7" s="13">
        <v>8.7200000000000006</v>
      </c>
      <c r="E7" s="131"/>
      <c r="F7" s="11" t="s">
        <v>18</v>
      </c>
      <c r="G7" s="12" t="s">
        <v>19</v>
      </c>
      <c r="H7" s="15" t="s">
        <v>20</v>
      </c>
      <c r="I7" s="13">
        <v>9.5299999999999994</v>
      </c>
      <c r="J7" s="14"/>
    </row>
    <row r="8" spans="1:10" x14ac:dyDescent="0.2">
      <c r="A8" s="11" t="s">
        <v>21</v>
      </c>
      <c r="B8" s="12" t="s">
        <v>22</v>
      </c>
      <c r="C8" s="15" t="s">
        <v>23</v>
      </c>
      <c r="D8" s="13">
        <v>8.73</v>
      </c>
      <c r="E8" s="131"/>
      <c r="F8" s="11" t="s">
        <v>24</v>
      </c>
      <c r="G8" s="12" t="s">
        <v>25</v>
      </c>
      <c r="H8" s="15" t="s">
        <v>23</v>
      </c>
      <c r="I8" s="13">
        <v>9.5399999999999991</v>
      </c>
      <c r="J8" s="14"/>
    </row>
    <row r="9" spans="1:10" x14ac:dyDescent="0.2">
      <c r="A9" s="11" t="s">
        <v>26</v>
      </c>
      <c r="B9" s="12" t="s">
        <v>27</v>
      </c>
      <c r="C9" s="15" t="s">
        <v>12</v>
      </c>
      <c r="D9" s="13">
        <v>8.75</v>
      </c>
      <c r="E9" s="131"/>
      <c r="F9" s="11" t="s">
        <v>24</v>
      </c>
      <c r="G9" s="12" t="s">
        <v>28</v>
      </c>
      <c r="H9" s="12" t="s">
        <v>29</v>
      </c>
      <c r="I9" s="13">
        <v>9.5399999999999991</v>
      </c>
      <c r="J9" s="14"/>
    </row>
    <row r="10" spans="1:10" x14ac:dyDescent="0.2">
      <c r="A10" s="11" t="s">
        <v>30</v>
      </c>
      <c r="B10" s="12" t="s">
        <v>31</v>
      </c>
      <c r="C10" s="15" t="s">
        <v>12</v>
      </c>
      <c r="D10" s="13">
        <v>8.8800000000000008</v>
      </c>
      <c r="E10" s="131"/>
      <c r="F10" s="11" t="s">
        <v>32</v>
      </c>
      <c r="G10" s="12" t="s">
        <v>33</v>
      </c>
      <c r="H10" s="17" t="s">
        <v>34</v>
      </c>
      <c r="I10" s="13">
        <v>9.64</v>
      </c>
      <c r="J10" s="14"/>
    </row>
    <row r="11" spans="1:10" x14ac:dyDescent="0.2">
      <c r="A11" s="11" t="s">
        <v>35</v>
      </c>
      <c r="B11" s="12" t="s">
        <v>36</v>
      </c>
      <c r="C11" s="15" t="s">
        <v>37</v>
      </c>
      <c r="D11" s="13">
        <v>8.99</v>
      </c>
      <c r="E11" s="131"/>
      <c r="F11" s="11" t="s">
        <v>32</v>
      </c>
      <c r="G11" s="12" t="s">
        <v>38</v>
      </c>
      <c r="H11" s="17" t="s">
        <v>39</v>
      </c>
      <c r="I11" s="13">
        <v>9.64</v>
      </c>
      <c r="J11" s="14"/>
    </row>
    <row r="12" spans="1:10" x14ac:dyDescent="0.2">
      <c r="A12" s="11" t="s">
        <v>40</v>
      </c>
      <c r="B12" s="12" t="s">
        <v>41</v>
      </c>
      <c r="C12" s="12" t="s">
        <v>6</v>
      </c>
      <c r="D12" s="132">
        <v>9</v>
      </c>
      <c r="E12" s="131"/>
      <c r="F12" s="11" t="s">
        <v>42</v>
      </c>
      <c r="G12" s="12" t="s">
        <v>43</v>
      </c>
      <c r="H12" s="15" t="s">
        <v>9</v>
      </c>
      <c r="I12" s="13">
        <v>9.67</v>
      </c>
      <c r="J12" s="14"/>
    </row>
    <row r="13" spans="1:10" x14ac:dyDescent="0.2">
      <c r="A13" s="11" t="s">
        <v>44</v>
      </c>
      <c r="B13" s="12" t="s">
        <v>45</v>
      </c>
      <c r="C13" s="15" t="s">
        <v>23</v>
      </c>
      <c r="D13" s="13">
        <v>9.02</v>
      </c>
      <c r="E13" s="131"/>
      <c r="F13" s="11" t="s">
        <v>46</v>
      </c>
      <c r="G13" s="12" t="s">
        <v>47</v>
      </c>
      <c r="H13" s="15" t="s">
        <v>17</v>
      </c>
      <c r="I13" s="13">
        <v>9.68</v>
      </c>
      <c r="J13" s="14"/>
    </row>
    <row r="14" spans="1:10" x14ac:dyDescent="0.2">
      <c r="A14" s="11" t="s">
        <v>48</v>
      </c>
      <c r="B14" s="12" t="s">
        <v>49</v>
      </c>
      <c r="C14" s="15" t="s">
        <v>17</v>
      </c>
      <c r="D14" s="13">
        <v>9.0500000000000007</v>
      </c>
      <c r="E14" s="131"/>
      <c r="F14" s="11" t="s">
        <v>50</v>
      </c>
      <c r="G14" s="12" t="s">
        <v>51</v>
      </c>
      <c r="H14" s="15" t="s">
        <v>20</v>
      </c>
      <c r="I14" s="13">
        <v>9.7799999999999994</v>
      </c>
      <c r="J14" s="14"/>
    </row>
    <row r="15" spans="1:10" x14ac:dyDescent="0.2">
      <c r="A15" s="11" t="s">
        <v>52</v>
      </c>
      <c r="B15" s="12" t="s">
        <v>53</v>
      </c>
      <c r="C15" s="15" t="s">
        <v>37</v>
      </c>
      <c r="D15" s="132">
        <v>9.1</v>
      </c>
      <c r="E15" s="131"/>
      <c r="F15" s="11" t="s">
        <v>50</v>
      </c>
      <c r="G15" s="12" t="s">
        <v>54</v>
      </c>
      <c r="H15" s="15" t="s">
        <v>17</v>
      </c>
      <c r="I15" s="13">
        <v>9.7799999999999994</v>
      </c>
      <c r="J15" s="14"/>
    </row>
    <row r="16" spans="1:10" x14ac:dyDescent="0.2">
      <c r="A16" s="11" t="s">
        <v>55</v>
      </c>
      <c r="B16" s="12" t="s">
        <v>56</v>
      </c>
      <c r="C16" s="15" t="s">
        <v>57</v>
      </c>
      <c r="D16" s="13">
        <v>9.17</v>
      </c>
      <c r="E16" s="131"/>
      <c r="F16" s="11" t="s">
        <v>58</v>
      </c>
      <c r="G16" s="12" t="s">
        <v>59</v>
      </c>
      <c r="H16" s="12" t="s">
        <v>29</v>
      </c>
      <c r="I16" s="13">
        <v>10.09</v>
      </c>
      <c r="J16" s="14"/>
    </row>
    <row r="17" spans="1:10" x14ac:dyDescent="0.2">
      <c r="A17" s="11" t="s">
        <v>60</v>
      </c>
      <c r="B17" s="12" t="s">
        <v>61</v>
      </c>
      <c r="C17" s="15" t="s">
        <v>62</v>
      </c>
      <c r="D17" s="13">
        <v>9.23</v>
      </c>
      <c r="E17" s="131"/>
      <c r="F17" s="11" t="s">
        <v>63</v>
      </c>
      <c r="G17" s="12" t="s">
        <v>64</v>
      </c>
      <c r="H17" s="17" t="s">
        <v>39</v>
      </c>
      <c r="I17" s="13">
        <v>10.16</v>
      </c>
      <c r="J17" s="14"/>
    </row>
    <row r="18" spans="1:10" x14ac:dyDescent="0.2">
      <c r="A18" s="11" t="s">
        <v>65</v>
      </c>
      <c r="B18" s="12" t="s">
        <v>66</v>
      </c>
      <c r="C18" s="15" t="s">
        <v>57</v>
      </c>
      <c r="D18" s="13">
        <v>9.2799999999999994</v>
      </c>
      <c r="E18" s="131"/>
      <c r="F18" s="11" t="s">
        <v>67</v>
      </c>
      <c r="G18" s="12" t="s">
        <v>68</v>
      </c>
      <c r="H18" s="17" t="s">
        <v>34</v>
      </c>
      <c r="I18" s="13">
        <v>10.28</v>
      </c>
      <c r="J18" s="14"/>
    </row>
    <row r="19" spans="1:10" x14ac:dyDescent="0.2">
      <c r="A19" s="11" t="s">
        <v>69</v>
      </c>
      <c r="B19" s="12" t="s">
        <v>70</v>
      </c>
      <c r="C19" s="15" t="s">
        <v>37</v>
      </c>
      <c r="D19" s="13">
        <v>9.31</v>
      </c>
      <c r="E19" s="131"/>
      <c r="F19" s="11" t="s">
        <v>71</v>
      </c>
      <c r="G19" s="12" t="s">
        <v>72</v>
      </c>
      <c r="H19" s="15" t="s">
        <v>57</v>
      </c>
      <c r="I19" s="13">
        <v>10.46</v>
      </c>
      <c r="J19" s="14"/>
    </row>
    <row r="20" spans="1:10" x14ac:dyDescent="0.2">
      <c r="A20" s="11" t="s">
        <v>73</v>
      </c>
      <c r="B20" s="12" t="s">
        <v>74</v>
      </c>
      <c r="C20" s="15" t="s">
        <v>75</v>
      </c>
      <c r="D20" s="13">
        <v>9.32</v>
      </c>
      <c r="E20" s="131"/>
      <c r="F20" s="11" t="s">
        <v>76</v>
      </c>
      <c r="G20" s="12" t="s">
        <v>77</v>
      </c>
      <c r="H20" s="15" t="s">
        <v>75</v>
      </c>
      <c r="I20" s="132">
        <v>14.5</v>
      </c>
      <c r="J20" s="14"/>
    </row>
    <row r="21" spans="1:10" x14ac:dyDescent="0.2">
      <c r="A21" s="11" t="s">
        <v>7</v>
      </c>
      <c r="B21" s="12" t="s">
        <v>78</v>
      </c>
      <c r="C21" s="17" t="s">
        <v>39</v>
      </c>
      <c r="D21" s="132">
        <v>9.4</v>
      </c>
      <c r="E21" s="131"/>
    </row>
    <row r="22" spans="1:10" x14ac:dyDescent="0.2">
      <c r="A22" s="11"/>
      <c r="B22" s="12"/>
      <c r="C22" s="15"/>
      <c r="D22" s="132"/>
      <c r="E22" s="131"/>
      <c r="F22" s="11"/>
      <c r="G22" s="21"/>
      <c r="H22" s="22"/>
      <c r="I22" s="23"/>
      <c r="J22" s="16"/>
    </row>
    <row r="23" spans="1:10" x14ac:dyDescent="0.2">
      <c r="A23" s="7" t="s">
        <v>79</v>
      </c>
      <c r="B23" s="8"/>
      <c r="C23" s="9"/>
      <c r="D23" s="10" t="s">
        <v>3</v>
      </c>
      <c r="E23" s="10"/>
      <c r="F23" s="8"/>
      <c r="G23" s="9"/>
      <c r="H23" s="10"/>
      <c r="I23" s="10" t="s">
        <v>3</v>
      </c>
      <c r="J23" s="16"/>
    </row>
    <row r="24" spans="1:10" x14ac:dyDescent="0.2">
      <c r="A24" s="11" t="s">
        <v>4</v>
      </c>
      <c r="B24" s="25" t="s">
        <v>80</v>
      </c>
      <c r="C24" s="26" t="s">
        <v>12</v>
      </c>
      <c r="D24" s="27">
        <v>48.18</v>
      </c>
      <c r="E24" s="27"/>
      <c r="F24" s="11" t="s">
        <v>81</v>
      </c>
      <c r="G24" s="25" t="s">
        <v>82</v>
      </c>
      <c r="H24" s="26" t="s">
        <v>29</v>
      </c>
      <c r="I24" s="27">
        <v>54.44</v>
      </c>
      <c r="J24" s="27"/>
    </row>
    <row r="25" spans="1:10" x14ac:dyDescent="0.2">
      <c r="A25" s="11" t="s">
        <v>10</v>
      </c>
      <c r="B25" s="25" t="s">
        <v>31</v>
      </c>
      <c r="C25" s="26" t="s">
        <v>12</v>
      </c>
      <c r="D25" s="27">
        <v>49.15</v>
      </c>
      <c r="E25" s="27"/>
      <c r="F25" s="11" t="s">
        <v>83</v>
      </c>
      <c r="G25" s="25" t="s">
        <v>84</v>
      </c>
      <c r="H25" s="26" t="s">
        <v>85</v>
      </c>
      <c r="I25" s="27">
        <v>55.56</v>
      </c>
      <c r="J25" s="27"/>
    </row>
    <row r="26" spans="1:10" x14ac:dyDescent="0.2">
      <c r="A26" s="11" t="s">
        <v>15</v>
      </c>
      <c r="B26" s="25" t="s">
        <v>86</v>
      </c>
      <c r="C26" s="26" t="s">
        <v>37</v>
      </c>
      <c r="D26" s="27">
        <v>49.24</v>
      </c>
      <c r="E26" s="27"/>
      <c r="F26" s="11" t="s">
        <v>13</v>
      </c>
      <c r="G26" s="25" t="s">
        <v>87</v>
      </c>
      <c r="H26" s="26" t="s">
        <v>39</v>
      </c>
      <c r="I26" s="27">
        <v>56.68</v>
      </c>
      <c r="J26" s="27"/>
    </row>
    <row r="27" spans="1:10" x14ac:dyDescent="0.2">
      <c r="A27" s="11" t="s">
        <v>21</v>
      </c>
      <c r="B27" s="25" t="s">
        <v>27</v>
      </c>
      <c r="C27" s="26" t="s">
        <v>12</v>
      </c>
      <c r="D27" s="27">
        <v>49.32</v>
      </c>
      <c r="E27" s="27"/>
      <c r="F27" s="11" t="s">
        <v>18</v>
      </c>
      <c r="G27" s="25" t="s">
        <v>88</v>
      </c>
      <c r="H27" s="26" t="s">
        <v>20</v>
      </c>
      <c r="I27" s="27">
        <v>57.38</v>
      </c>
      <c r="J27" s="27"/>
    </row>
    <row r="28" spans="1:10" x14ac:dyDescent="0.2">
      <c r="A28" s="11" t="s">
        <v>26</v>
      </c>
      <c r="B28" s="25" t="s">
        <v>5</v>
      </c>
      <c r="C28" s="25" t="s">
        <v>6</v>
      </c>
      <c r="D28" s="27">
        <v>49.68</v>
      </c>
      <c r="E28" s="27"/>
      <c r="F28" s="11" t="s">
        <v>89</v>
      </c>
      <c r="G28" s="25" t="s">
        <v>90</v>
      </c>
      <c r="H28" s="25" t="s">
        <v>75</v>
      </c>
      <c r="I28" s="28">
        <v>57.6</v>
      </c>
      <c r="J28" s="27"/>
    </row>
    <row r="29" spans="1:10" x14ac:dyDescent="0.2">
      <c r="A29" s="11" t="s">
        <v>30</v>
      </c>
      <c r="B29" s="25" t="s">
        <v>91</v>
      </c>
      <c r="C29" s="26" t="s">
        <v>9</v>
      </c>
      <c r="D29" s="27">
        <v>51.38</v>
      </c>
      <c r="E29" s="27"/>
      <c r="F29" s="11" t="s">
        <v>92</v>
      </c>
      <c r="G29" s="25" t="s">
        <v>93</v>
      </c>
      <c r="H29" s="29" t="s">
        <v>34</v>
      </c>
      <c r="I29" s="27">
        <v>58.34</v>
      </c>
      <c r="J29" s="27"/>
    </row>
    <row r="30" spans="1:10" x14ac:dyDescent="0.2">
      <c r="A30" s="11" t="s">
        <v>35</v>
      </c>
      <c r="B30" s="25" t="s">
        <v>94</v>
      </c>
      <c r="C30" s="26" t="s">
        <v>85</v>
      </c>
      <c r="D30" s="27">
        <v>51.44</v>
      </c>
      <c r="E30" s="27"/>
      <c r="F30" s="11" t="s">
        <v>95</v>
      </c>
      <c r="G30" s="25" t="s">
        <v>96</v>
      </c>
      <c r="H30" s="26" t="s">
        <v>39</v>
      </c>
      <c r="I30" s="30">
        <v>6.9675925925925938E-4</v>
      </c>
      <c r="J30" s="27"/>
    </row>
    <row r="31" spans="1:10" x14ac:dyDescent="0.2">
      <c r="A31" s="11" t="s">
        <v>40</v>
      </c>
      <c r="B31" s="25" t="s">
        <v>53</v>
      </c>
      <c r="C31" s="26" t="s">
        <v>37</v>
      </c>
      <c r="D31" s="27">
        <v>51.49</v>
      </c>
      <c r="E31" s="27"/>
      <c r="F31" s="11" t="s">
        <v>97</v>
      </c>
      <c r="G31" s="25" t="s">
        <v>98</v>
      </c>
      <c r="H31" s="26" t="s">
        <v>17</v>
      </c>
      <c r="I31" s="30">
        <v>7.0138888888888887E-4</v>
      </c>
      <c r="J31" s="27"/>
    </row>
    <row r="32" spans="1:10" x14ac:dyDescent="0.2">
      <c r="A32" s="11" t="s">
        <v>44</v>
      </c>
      <c r="B32" s="25" t="s">
        <v>99</v>
      </c>
      <c r="C32" s="26" t="s">
        <v>29</v>
      </c>
      <c r="D32" s="27">
        <v>51.94</v>
      </c>
      <c r="E32" s="27"/>
      <c r="F32" s="11" t="s">
        <v>42</v>
      </c>
      <c r="G32" s="26" t="s">
        <v>100</v>
      </c>
      <c r="H32" s="26" t="s">
        <v>85</v>
      </c>
      <c r="I32" s="30">
        <v>7.0254629629629627E-4</v>
      </c>
      <c r="J32" s="27"/>
    </row>
    <row r="33" spans="1:10" x14ac:dyDescent="0.2">
      <c r="A33" s="11" t="s">
        <v>48</v>
      </c>
      <c r="B33" s="25" t="s">
        <v>101</v>
      </c>
      <c r="C33" s="26" t="s">
        <v>62</v>
      </c>
      <c r="D33" s="28">
        <v>52.5</v>
      </c>
      <c r="E33" s="27"/>
      <c r="F33" s="11" t="s">
        <v>46</v>
      </c>
      <c r="G33" s="25" t="s">
        <v>68</v>
      </c>
      <c r="H33" s="29" t="s">
        <v>34</v>
      </c>
      <c r="I33" s="30">
        <v>7.0486111111111107E-4</v>
      </c>
      <c r="J33" s="27"/>
    </row>
    <row r="34" spans="1:10" x14ac:dyDescent="0.2">
      <c r="A34" s="11" t="s">
        <v>52</v>
      </c>
      <c r="B34" s="25" t="s">
        <v>102</v>
      </c>
      <c r="C34" s="25" t="s">
        <v>6</v>
      </c>
      <c r="D34" s="27">
        <v>52.58</v>
      </c>
      <c r="E34" s="27"/>
      <c r="F34" s="11" t="s">
        <v>103</v>
      </c>
      <c r="G34" s="25" t="s">
        <v>104</v>
      </c>
      <c r="H34" s="26" t="s">
        <v>39</v>
      </c>
      <c r="I34" s="30">
        <v>7.1874999999999988E-4</v>
      </c>
      <c r="J34" s="27"/>
    </row>
    <row r="35" spans="1:10" x14ac:dyDescent="0.2">
      <c r="A35" s="11" t="s">
        <v>55</v>
      </c>
      <c r="B35" s="25" t="s">
        <v>8</v>
      </c>
      <c r="C35" s="26" t="s">
        <v>9</v>
      </c>
      <c r="D35" s="28">
        <v>52.7</v>
      </c>
      <c r="E35" s="27"/>
      <c r="F35" s="11" t="s">
        <v>105</v>
      </c>
      <c r="G35" s="25" t="s">
        <v>106</v>
      </c>
      <c r="H35" s="25" t="s">
        <v>17</v>
      </c>
      <c r="I35" s="30">
        <v>7.2303240740740737E-4</v>
      </c>
      <c r="J35" s="27"/>
    </row>
    <row r="36" spans="1:10" x14ac:dyDescent="0.2">
      <c r="A36" s="11" t="s">
        <v>60</v>
      </c>
      <c r="B36" s="25" t="s">
        <v>107</v>
      </c>
      <c r="C36" s="25" t="s">
        <v>6</v>
      </c>
      <c r="D36" s="27">
        <v>53.11</v>
      </c>
      <c r="E36" s="27"/>
      <c r="F36" s="11" t="s">
        <v>58</v>
      </c>
      <c r="G36" s="25" t="s">
        <v>108</v>
      </c>
      <c r="H36" s="25" t="s">
        <v>75</v>
      </c>
      <c r="I36" s="30">
        <v>7.349537037037037E-4</v>
      </c>
      <c r="J36" s="27"/>
    </row>
    <row r="37" spans="1:10" x14ac:dyDescent="0.2">
      <c r="A37" s="11" t="s">
        <v>65</v>
      </c>
      <c r="B37" s="25" t="s">
        <v>45</v>
      </c>
      <c r="C37" s="31" t="s">
        <v>23</v>
      </c>
      <c r="D37" s="27">
        <v>53.54</v>
      </c>
      <c r="E37" s="27"/>
      <c r="F37" s="11" t="s">
        <v>63</v>
      </c>
      <c r="G37" s="25" t="s">
        <v>109</v>
      </c>
      <c r="H37" s="26" t="s">
        <v>20</v>
      </c>
      <c r="I37" s="30">
        <v>7.303240740740741E-4</v>
      </c>
      <c r="J37" s="27"/>
    </row>
    <row r="38" spans="1:10" x14ac:dyDescent="0.2">
      <c r="A38" s="11" t="s">
        <v>110</v>
      </c>
      <c r="B38" s="25" t="s">
        <v>111</v>
      </c>
      <c r="C38" s="29" t="s">
        <v>34</v>
      </c>
      <c r="D38" s="27">
        <v>54.86</v>
      </c>
      <c r="E38" s="27"/>
      <c r="F38" s="11" t="s">
        <v>67</v>
      </c>
      <c r="G38" s="25" t="s">
        <v>112</v>
      </c>
      <c r="H38" s="26" t="s">
        <v>17</v>
      </c>
      <c r="I38" s="30">
        <v>7.4618055555555559E-4</v>
      </c>
      <c r="J38" s="27"/>
    </row>
    <row r="39" spans="1:10" x14ac:dyDescent="0.2">
      <c r="A39" s="11" t="s">
        <v>110</v>
      </c>
      <c r="B39" s="25" t="s">
        <v>113</v>
      </c>
      <c r="C39" s="26" t="s">
        <v>37</v>
      </c>
      <c r="D39" s="27">
        <v>54.86</v>
      </c>
      <c r="E39" s="27"/>
      <c r="F39" s="11"/>
      <c r="G39" s="16"/>
      <c r="H39" s="22"/>
      <c r="I39" s="32"/>
      <c r="J39" s="16"/>
    </row>
    <row r="40" spans="1:10" x14ac:dyDescent="0.2">
      <c r="A40" s="11"/>
      <c r="B40" s="25"/>
      <c r="C40" s="26"/>
      <c r="D40" s="27"/>
      <c r="E40" s="27"/>
      <c r="F40" s="11"/>
      <c r="G40" s="16"/>
      <c r="H40" s="22"/>
      <c r="I40" s="32"/>
      <c r="J40" s="16"/>
    </row>
    <row r="41" spans="1:10" x14ac:dyDescent="0.2">
      <c r="A41" s="7" t="s">
        <v>114</v>
      </c>
      <c r="B41" s="8"/>
      <c r="C41" s="9"/>
      <c r="D41" s="10" t="s">
        <v>424</v>
      </c>
      <c r="E41" s="10"/>
      <c r="F41" s="8"/>
      <c r="G41" s="9"/>
      <c r="H41" s="10"/>
      <c r="I41" s="10" t="s">
        <v>424</v>
      </c>
      <c r="J41" s="16"/>
    </row>
    <row r="42" spans="1:10" x14ac:dyDescent="0.2">
      <c r="A42" s="11" t="s">
        <v>4</v>
      </c>
      <c r="B42" s="25" t="s">
        <v>115</v>
      </c>
      <c r="C42" s="26" t="s">
        <v>12</v>
      </c>
      <c r="D42" s="30">
        <v>1.9100694444444445E-3</v>
      </c>
      <c r="E42" s="27"/>
      <c r="F42" s="11" t="s">
        <v>73</v>
      </c>
      <c r="G42" s="25" t="s">
        <v>116</v>
      </c>
      <c r="H42" s="25" t="s">
        <v>6</v>
      </c>
      <c r="I42" s="30">
        <v>2.2464120370370372E-3</v>
      </c>
      <c r="J42" s="27"/>
    </row>
    <row r="43" spans="1:10" x14ac:dyDescent="0.2">
      <c r="A43" s="11" t="s">
        <v>10</v>
      </c>
      <c r="B43" s="25" t="s">
        <v>118</v>
      </c>
      <c r="C43" s="26" t="s">
        <v>62</v>
      </c>
      <c r="D43" s="30">
        <v>1.9909722222222221E-3</v>
      </c>
      <c r="E43" s="27"/>
      <c r="F43" s="11" t="s">
        <v>81</v>
      </c>
      <c r="G43" s="25" t="s">
        <v>117</v>
      </c>
      <c r="H43" s="25" t="s">
        <v>29</v>
      </c>
      <c r="I43" s="30">
        <v>2.3270833333333333E-3</v>
      </c>
      <c r="J43" s="27"/>
    </row>
    <row r="44" spans="1:10" x14ac:dyDescent="0.2">
      <c r="A44" s="11" t="s">
        <v>15</v>
      </c>
      <c r="B44" s="25" t="s">
        <v>25</v>
      </c>
      <c r="C44" s="31" t="s">
        <v>23</v>
      </c>
      <c r="D44" s="30">
        <v>1.9917824074074074E-3</v>
      </c>
      <c r="E44" s="27"/>
      <c r="F44" s="11" t="s">
        <v>83</v>
      </c>
      <c r="G44" s="25" t="s">
        <v>119</v>
      </c>
      <c r="H44" s="26" t="s">
        <v>75</v>
      </c>
      <c r="I44" s="30">
        <v>2.3390046296296297E-3</v>
      </c>
      <c r="J44" s="27"/>
    </row>
    <row r="45" spans="1:10" x14ac:dyDescent="0.2">
      <c r="A45" s="11" t="s">
        <v>21</v>
      </c>
      <c r="B45" s="25" t="s">
        <v>120</v>
      </c>
      <c r="C45" s="26" t="s">
        <v>12</v>
      </c>
      <c r="D45" s="30">
        <v>2.0033564814814814E-3</v>
      </c>
      <c r="E45" s="27"/>
      <c r="F45" s="11" t="s">
        <v>13</v>
      </c>
      <c r="G45" s="25" t="s">
        <v>121</v>
      </c>
      <c r="H45" s="31" t="s">
        <v>23</v>
      </c>
      <c r="I45" s="30">
        <v>2.3848379629629632E-3</v>
      </c>
      <c r="J45" s="27"/>
    </row>
    <row r="46" spans="1:10" x14ac:dyDescent="0.2">
      <c r="A46" s="11" t="s">
        <v>26</v>
      </c>
      <c r="B46" s="25" t="s">
        <v>122</v>
      </c>
      <c r="C46" s="26" t="s">
        <v>62</v>
      </c>
      <c r="D46" s="30">
        <v>2.0243055555555557E-3</v>
      </c>
      <c r="E46" s="27"/>
      <c r="F46" s="11" t="s">
        <v>18</v>
      </c>
      <c r="G46" s="25" t="s">
        <v>123</v>
      </c>
      <c r="H46" s="25" t="s">
        <v>39</v>
      </c>
      <c r="I46" s="30">
        <v>2.4313657407407409E-3</v>
      </c>
      <c r="J46" s="27"/>
    </row>
    <row r="47" spans="1:10" x14ac:dyDescent="0.2">
      <c r="A47" s="11" t="s">
        <v>30</v>
      </c>
      <c r="B47" s="25" t="s">
        <v>124</v>
      </c>
      <c r="C47" s="25" t="s">
        <v>6</v>
      </c>
      <c r="D47" s="30">
        <v>2.0609953703703702E-3</v>
      </c>
      <c r="E47" s="27"/>
      <c r="F47" s="11" t="s">
        <v>89</v>
      </c>
      <c r="G47" s="25" t="s">
        <v>43</v>
      </c>
      <c r="H47" s="26" t="s">
        <v>9</v>
      </c>
      <c r="I47" s="30">
        <v>2.4538194444444447E-3</v>
      </c>
      <c r="J47" s="27"/>
    </row>
    <row r="48" spans="1:10" x14ac:dyDescent="0.2">
      <c r="A48" s="11" t="s">
        <v>35</v>
      </c>
      <c r="B48" s="25" t="s">
        <v>125</v>
      </c>
      <c r="C48" s="26" t="s">
        <v>57</v>
      </c>
      <c r="D48" s="30">
        <v>2.0718749999999999E-3</v>
      </c>
      <c r="E48" s="27"/>
      <c r="F48" s="11" t="s">
        <v>92</v>
      </c>
      <c r="G48" s="25" t="s">
        <v>77</v>
      </c>
      <c r="H48" s="25" t="s">
        <v>75</v>
      </c>
      <c r="I48" s="30">
        <v>2.4540509259259259E-3</v>
      </c>
      <c r="J48" s="27"/>
    </row>
    <row r="49" spans="1:10" x14ac:dyDescent="0.2">
      <c r="A49" s="11" t="s">
        <v>40</v>
      </c>
      <c r="B49" s="25" t="s">
        <v>16</v>
      </c>
      <c r="C49" s="31" t="s">
        <v>17</v>
      </c>
      <c r="D49" s="30">
        <v>2.0722222222222223E-3</v>
      </c>
      <c r="E49" s="27"/>
      <c r="F49" s="11" t="s">
        <v>95</v>
      </c>
      <c r="G49" s="25" t="s">
        <v>126</v>
      </c>
      <c r="H49" s="25" t="s">
        <v>29</v>
      </c>
      <c r="I49" s="30">
        <v>2.5579861111111111E-3</v>
      </c>
      <c r="J49" s="27"/>
    </row>
    <row r="50" spans="1:10" x14ac:dyDescent="0.2">
      <c r="A50" s="11" t="s">
        <v>44</v>
      </c>
      <c r="B50" s="25" t="s">
        <v>127</v>
      </c>
      <c r="C50" s="26" t="s">
        <v>12</v>
      </c>
      <c r="D50" s="30">
        <v>2.0949074074074073E-3</v>
      </c>
      <c r="E50" s="27"/>
      <c r="F50" s="11" t="s">
        <v>97</v>
      </c>
      <c r="G50" s="25" t="s">
        <v>128</v>
      </c>
      <c r="H50" s="26" t="s">
        <v>9</v>
      </c>
      <c r="I50" s="30">
        <v>2.5700231481481481E-3</v>
      </c>
      <c r="J50" s="27"/>
    </row>
    <row r="51" spans="1:10" x14ac:dyDescent="0.2">
      <c r="A51" s="11" t="s">
        <v>48</v>
      </c>
      <c r="B51" s="25" t="s">
        <v>129</v>
      </c>
      <c r="C51" s="26" t="s">
        <v>20</v>
      </c>
      <c r="D51" s="30">
        <v>2.1067129629629626E-3</v>
      </c>
      <c r="E51" s="27"/>
      <c r="F51" s="11" t="s">
        <v>42</v>
      </c>
      <c r="G51" s="25" t="s">
        <v>78</v>
      </c>
      <c r="H51" s="25" t="s">
        <v>39</v>
      </c>
      <c r="I51" s="30">
        <v>2.6513888888888889E-3</v>
      </c>
      <c r="J51" s="27"/>
    </row>
    <row r="52" spans="1:10" x14ac:dyDescent="0.2">
      <c r="A52" s="11" t="s">
        <v>52</v>
      </c>
      <c r="B52" s="25" t="s">
        <v>49</v>
      </c>
      <c r="C52" s="31" t="s">
        <v>17</v>
      </c>
      <c r="D52" s="30">
        <v>2.1421296296296297E-3</v>
      </c>
      <c r="E52" s="27"/>
      <c r="F52" s="11"/>
      <c r="G52" s="16"/>
      <c r="H52" s="22"/>
      <c r="I52" s="32"/>
      <c r="J52" s="16"/>
    </row>
    <row r="53" spans="1:10" x14ac:dyDescent="0.2">
      <c r="A53" s="11" t="s">
        <v>55</v>
      </c>
      <c r="B53" s="25" t="s">
        <v>130</v>
      </c>
      <c r="C53" s="26" t="s">
        <v>37</v>
      </c>
      <c r="D53" s="30">
        <v>2.1646990740740741E-3</v>
      </c>
      <c r="E53" s="27"/>
      <c r="F53" s="11"/>
      <c r="G53" s="16"/>
      <c r="H53" s="22"/>
      <c r="I53" s="32"/>
      <c r="J53" s="16"/>
    </row>
    <row r="54" spans="1:10" x14ac:dyDescent="0.2">
      <c r="A54" s="11" t="s">
        <v>60</v>
      </c>
      <c r="B54" s="25" t="s">
        <v>131</v>
      </c>
      <c r="C54" s="26" t="s">
        <v>20</v>
      </c>
      <c r="D54" s="30">
        <v>2.1645833333333335E-3</v>
      </c>
      <c r="E54" s="27"/>
      <c r="F54" s="11"/>
      <c r="G54" s="16"/>
      <c r="H54" s="22"/>
      <c r="I54" s="32"/>
      <c r="J54" s="16"/>
    </row>
    <row r="55" spans="1:10" x14ac:dyDescent="0.2">
      <c r="A55" s="11" t="s">
        <v>65</v>
      </c>
      <c r="B55" s="25" t="s">
        <v>132</v>
      </c>
      <c r="C55" s="26" t="s">
        <v>57</v>
      </c>
      <c r="D55" s="30">
        <v>2.1994212962962961E-3</v>
      </c>
      <c r="E55" s="27"/>
      <c r="F55" s="11"/>
      <c r="G55" s="16"/>
      <c r="H55" s="22"/>
      <c r="I55" s="32"/>
      <c r="J55" s="16"/>
    </row>
    <row r="56" spans="1:10" x14ac:dyDescent="0.2">
      <c r="A56" s="11" t="s">
        <v>69</v>
      </c>
      <c r="B56" s="25" t="s">
        <v>133</v>
      </c>
      <c r="C56" s="26" t="s">
        <v>37</v>
      </c>
      <c r="D56" s="30">
        <v>2.2114583333333331E-3</v>
      </c>
      <c r="E56" s="27"/>
      <c r="F56" s="11"/>
      <c r="G56" s="16"/>
      <c r="H56" s="22"/>
      <c r="I56" s="32"/>
      <c r="J56" s="16"/>
    </row>
    <row r="57" spans="1:10" x14ac:dyDescent="0.2">
      <c r="F57" s="11"/>
      <c r="G57" s="16"/>
      <c r="H57" s="22"/>
      <c r="I57" s="32"/>
      <c r="J57" s="16"/>
    </row>
    <row r="58" spans="1:10" x14ac:dyDescent="0.2">
      <c r="F58" s="11"/>
      <c r="G58" s="16"/>
      <c r="H58" s="22"/>
      <c r="I58" s="32"/>
      <c r="J58" s="16"/>
    </row>
    <row r="59" spans="1:10" x14ac:dyDescent="0.2">
      <c r="F59" s="11"/>
      <c r="G59" s="16"/>
      <c r="H59" s="22"/>
      <c r="I59" s="32"/>
      <c r="J59" s="16"/>
    </row>
    <row r="60" spans="1:10" x14ac:dyDescent="0.2">
      <c r="A60" s="33" t="s">
        <v>134</v>
      </c>
      <c r="B60" s="8"/>
      <c r="C60" s="9"/>
      <c r="D60" s="10" t="s">
        <v>3</v>
      </c>
      <c r="E60" s="10"/>
      <c r="F60" s="8"/>
      <c r="G60" s="9"/>
      <c r="H60" s="10"/>
      <c r="I60" s="10" t="s">
        <v>3</v>
      </c>
      <c r="J60" s="16"/>
    </row>
    <row r="61" spans="1:10" x14ac:dyDescent="0.2">
      <c r="A61" s="148" t="s">
        <v>4</v>
      </c>
      <c r="B61" s="149" t="s">
        <v>135</v>
      </c>
      <c r="C61" s="34" t="s">
        <v>31</v>
      </c>
      <c r="D61" s="146">
        <v>33.369999999999997</v>
      </c>
      <c r="F61" s="148" t="s">
        <v>40</v>
      </c>
      <c r="G61" s="149" t="s">
        <v>136</v>
      </c>
      <c r="H61" s="34" t="s">
        <v>128</v>
      </c>
      <c r="I61" s="146">
        <v>36.380000000000003</v>
      </c>
      <c r="J61" s="16"/>
    </row>
    <row r="62" spans="1:10" x14ac:dyDescent="0.2">
      <c r="A62" s="148"/>
      <c r="B62" s="149"/>
      <c r="C62" s="34" t="s">
        <v>27</v>
      </c>
      <c r="D62" s="146"/>
      <c r="F62" s="148"/>
      <c r="G62" s="149"/>
      <c r="H62" s="34" t="s">
        <v>8</v>
      </c>
      <c r="I62" s="146"/>
      <c r="J62" s="16"/>
    </row>
    <row r="63" spans="1:10" x14ac:dyDescent="0.2">
      <c r="A63" s="148"/>
      <c r="B63" s="149"/>
      <c r="C63" s="34" t="s">
        <v>120</v>
      </c>
      <c r="D63" s="146"/>
      <c r="F63" s="148"/>
      <c r="G63" s="149"/>
      <c r="H63" s="34" t="s">
        <v>14</v>
      </c>
      <c r="I63" s="146"/>
      <c r="J63" s="16"/>
    </row>
    <row r="64" spans="1:10" x14ac:dyDescent="0.2">
      <c r="A64" s="148"/>
      <c r="B64" s="149"/>
      <c r="C64" s="34" t="s">
        <v>80</v>
      </c>
      <c r="D64" s="146"/>
      <c r="F64" s="148"/>
      <c r="G64" s="149"/>
      <c r="H64" s="34" t="s">
        <v>91</v>
      </c>
      <c r="I64" s="146"/>
    </row>
    <row r="65" spans="1:9" x14ac:dyDescent="0.2">
      <c r="A65" s="148" t="s">
        <v>10</v>
      </c>
      <c r="B65" s="149" t="s">
        <v>137</v>
      </c>
      <c r="C65" s="34" t="s">
        <v>127</v>
      </c>
      <c r="D65" s="150">
        <v>33.700000000000003</v>
      </c>
      <c r="F65" s="148" t="s">
        <v>44</v>
      </c>
      <c r="G65" s="149" t="s">
        <v>138</v>
      </c>
      <c r="H65" s="34" t="s">
        <v>56</v>
      </c>
      <c r="I65" s="146">
        <v>36.479999999999997</v>
      </c>
    </row>
    <row r="66" spans="1:9" x14ac:dyDescent="0.2">
      <c r="A66" s="148"/>
      <c r="B66" s="149"/>
      <c r="C66" s="34" t="s">
        <v>139</v>
      </c>
      <c r="D66" s="150"/>
      <c r="F66" s="148"/>
      <c r="G66" s="149"/>
      <c r="H66" s="34" t="s">
        <v>66</v>
      </c>
      <c r="I66" s="146"/>
    </row>
    <row r="67" spans="1:9" x14ac:dyDescent="0.2">
      <c r="A67" s="148"/>
      <c r="B67" s="149"/>
      <c r="C67" s="34" t="s">
        <v>140</v>
      </c>
      <c r="D67" s="150"/>
      <c r="F67" s="148"/>
      <c r="G67" s="149"/>
      <c r="H67" s="34" t="s">
        <v>125</v>
      </c>
      <c r="I67" s="146"/>
    </row>
    <row r="68" spans="1:9" x14ac:dyDescent="0.2">
      <c r="A68" s="148"/>
      <c r="B68" s="149"/>
      <c r="C68" s="34" t="s">
        <v>115</v>
      </c>
      <c r="D68" s="150"/>
      <c r="F68" s="148"/>
      <c r="G68" s="149"/>
      <c r="H68" s="34" t="s">
        <v>94</v>
      </c>
      <c r="I68" s="146"/>
    </row>
    <row r="69" spans="1:9" s="20" customFormat="1" x14ac:dyDescent="0.2">
      <c r="A69" s="148" t="s">
        <v>15</v>
      </c>
      <c r="B69" s="149" t="s">
        <v>141</v>
      </c>
      <c r="C69" s="34" t="s">
        <v>41</v>
      </c>
      <c r="D69" s="146">
        <v>33.81</v>
      </c>
      <c r="F69" s="129" t="s">
        <v>48</v>
      </c>
      <c r="G69" s="130" t="s">
        <v>142</v>
      </c>
      <c r="H69" s="34" t="s">
        <v>19</v>
      </c>
      <c r="I69" s="131">
        <v>37.31</v>
      </c>
    </row>
    <row r="70" spans="1:9" s="20" customFormat="1" x14ac:dyDescent="0.2">
      <c r="A70" s="148"/>
      <c r="B70" s="149"/>
      <c r="C70" s="34" t="s">
        <v>143</v>
      </c>
      <c r="D70" s="146"/>
      <c r="F70" s="129"/>
      <c r="G70" s="130"/>
      <c r="H70" s="34" t="s">
        <v>51</v>
      </c>
      <c r="I70" s="131"/>
    </row>
    <row r="71" spans="1:9" s="20" customFormat="1" x14ac:dyDescent="0.2">
      <c r="A71" s="148"/>
      <c r="B71" s="149"/>
      <c r="C71" s="34" t="s">
        <v>144</v>
      </c>
      <c r="D71" s="146"/>
      <c r="F71" s="129"/>
      <c r="G71" s="130"/>
      <c r="H71" s="34" t="s">
        <v>88</v>
      </c>
      <c r="I71" s="131"/>
    </row>
    <row r="72" spans="1:9" s="20" customFormat="1" x14ac:dyDescent="0.2">
      <c r="A72" s="148"/>
      <c r="B72" s="149"/>
      <c r="C72" s="34" t="s">
        <v>5</v>
      </c>
      <c r="D72" s="146"/>
      <c r="F72" s="129"/>
      <c r="G72" s="130"/>
      <c r="H72" s="34" t="s">
        <v>145</v>
      </c>
      <c r="I72" s="131"/>
    </row>
    <row r="73" spans="1:9" s="20" customFormat="1" x14ac:dyDescent="0.2">
      <c r="A73" s="148" t="s">
        <v>21</v>
      </c>
      <c r="B73" s="149" t="s">
        <v>146</v>
      </c>
      <c r="C73" s="34" t="s">
        <v>74</v>
      </c>
      <c r="D73" s="146">
        <v>35.11</v>
      </c>
      <c r="E73" s="146"/>
      <c r="F73" s="129" t="s">
        <v>52</v>
      </c>
      <c r="G73" s="130" t="s">
        <v>147</v>
      </c>
      <c r="H73" s="34" t="s">
        <v>123</v>
      </c>
      <c r="I73" s="131">
        <v>37.64</v>
      </c>
    </row>
    <row r="74" spans="1:9" s="20" customFormat="1" x14ac:dyDescent="0.2">
      <c r="A74" s="148"/>
      <c r="B74" s="149"/>
      <c r="C74" s="34" t="s">
        <v>148</v>
      </c>
      <c r="D74" s="146"/>
      <c r="E74" s="146"/>
      <c r="F74" s="129"/>
      <c r="G74" s="130"/>
      <c r="H74" s="34" t="s">
        <v>38</v>
      </c>
      <c r="I74" s="131"/>
    </row>
    <row r="75" spans="1:9" s="20" customFormat="1" x14ac:dyDescent="0.2">
      <c r="A75" s="148"/>
      <c r="B75" s="149"/>
      <c r="C75" s="34" t="s">
        <v>77</v>
      </c>
      <c r="D75" s="146"/>
      <c r="E75" s="146"/>
      <c r="F75" s="129"/>
      <c r="G75" s="130"/>
      <c r="H75" s="34" t="s">
        <v>78</v>
      </c>
      <c r="I75" s="131"/>
    </row>
    <row r="76" spans="1:9" s="20" customFormat="1" x14ac:dyDescent="0.2">
      <c r="A76" s="148"/>
      <c r="B76" s="149"/>
      <c r="C76" s="34" t="s">
        <v>90</v>
      </c>
      <c r="D76" s="146"/>
      <c r="E76" s="146"/>
      <c r="F76" s="129"/>
      <c r="G76" s="130"/>
      <c r="H76" s="34" t="s">
        <v>64</v>
      </c>
      <c r="I76" s="131"/>
    </row>
    <row r="77" spans="1:9" s="20" customFormat="1" x14ac:dyDescent="0.2">
      <c r="A77" s="148" t="s">
        <v>26</v>
      </c>
      <c r="B77" s="149" t="s">
        <v>149</v>
      </c>
      <c r="C77" s="34" t="s">
        <v>49</v>
      </c>
      <c r="D77" s="146">
        <v>35.21</v>
      </c>
      <c r="F77" s="129" t="s">
        <v>55</v>
      </c>
      <c r="G77" s="130" t="s">
        <v>150</v>
      </c>
      <c r="H77" s="34" t="s">
        <v>117</v>
      </c>
      <c r="I77" s="131">
        <v>38.270000000000003</v>
      </c>
    </row>
    <row r="78" spans="1:9" s="20" customFormat="1" x14ac:dyDescent="0.2">
      <c r="A78" s="148"/>
      <c r="B78" s="149"/>
      <c r="C78" s="34" t="s">
        <v>16</v>
      </c>
      <c r="D78" s="146"/>
      <c r="F78" s="129"/>
      <c r="G78" s="130"/>
      <c r="H78" s="34" t="s">
        <v>151</v>
      </c>
      <c r="I78" s="131"/>
    </row>
    <row r="79" spans="1:9" s="20" customFormat="1" x14ac:dyDescent="0.2">
      <c r="A79" s="148"/>
      <c r="B79" s="149"/>
      <c r="C79" s="34" t="s">
        <v>54</v>
      </c>
      <c r="D79" s="146"/>
      <c r="F79" s="129"/>
      <c r="G79" s="130"/>
      <c r="H79" s="34" t="s">
        <v>99</v>
      </c>
      <c r="I79" s="131"/>
    </row>
    <row r="80" spans="1:9" s="20" customFormat="1" x14ac:dyDescent="0.2">
      <c r="A80" s="148"/>
      <c r="B80" s="149"/>
      <c r="C80" s="34" t="s">
        <v>47</v>
      </c>
      <c r="D80" s="146"/>
      <c r="F80" s="129"/>
      <c r="G80" s="130"/>
      <c r="H80" s="34" t="s">
        <v>152</v>
      </c>
      <c r="I80" s="131"/>
    </row>
    <row r="81" spans="1:10" s="20" customFormat="1" x14ac:dyDescent="0.2">
      <c r="A81" s="148" t="s">
        <v>30</v>
      </c>
      <c r="B81" s="149" t="s">
        <v>153</v>
      </c>
      <c r="C81" s="34" t="s">
        <v>36</v>
      </c>
      <c r="D81" s="146">
        <v>35.520000000000003</v>
      </c>
      <c r="F81" s="129" t="s">
        <v>60</v>
      </c>
      <c r="G81" s="130" t="s">
        <v>154</v>
      </c>
      <c r="H81" s="34" t="s">
        <v>111</v>
      </c>
      <c r="I81" s="131">
        <v>38.630000000000003</v>
      </c>
    </row>
    <row r="82" spans="1:10" s="20" customFormat="1" x14ac:dyDescent="0.2">
      <c r="A82" s="148"/>
      <c r="B82" s="149"/>
      <c r="C82" s="34" t="s">
        <v>70</v>
      </c>
      <c r="D82" s="146"/>
      <c r="F82" s="129"/>
      <c r="G82" s="130"/>
      <c r="H82" s="34" t="s">
        <v>155</v>
      </c>
      <c r="I82" s="131"/>
    </row>
    <row r="83" spans="1:10" s="20" customFormat="1" x14ac:dyDescent="0.2">
      <c r="A83" s="148"/>
      <c r="B83" s="149"/>
      <c r="C83" s="34" t="s">
        <v>53</v>
      </c>
      <c r="D83" s="146"/>
      <c r="F83" s="129"/>
      <c r="G83" s="130"/>
      <c r="H83" s="34" t="s">
        <v>68</v>
      </c>
      <c r="I83" s="131"/>
    </row>
    <row r="84" spans="1:10" s="20" customFormat="1" x14ac:dyDescent="0.2">
      <c r="A84" s="148"/>
      <c r="B84" s="149"/>
      <c r="C84" s="34" t="s">
        <v>130</v>
      </c>
      <c r="D84" s="146"/>
      <c r="F84" s="129"/>
      <c r="G84" s="130"/>
      <c r="H84" s="34" t="s">
        <v>33</v>
      </c>
      <c r="I84" s="131"/>
    </row>
    <row r="85" spans="1:10" s="20" customFormat="1" x14ac:dyDescent="0.2">
      <c r="A85" s="151" t="s">
        <v>35</v>
      </c>
      <c r="B85" s="149" t="s">
        <v>156</v>
      </c>
      <c r="C85" s="34" t="s">
        <v>25</v>
      </c>
      <c r="D85" s="146">
        <v>35.979999999999997</v>
      </c>
      <c r="F85" s="129" t="s">
        <v>65</v>
      </c>
      <c r="G85" s="130" t="s">
        <v>157</v>
      </c>
      <c r="H85" s="34" t="s">
        <v>87</v>
      </c>
      <c r="I85" s="131">
        <v>39.76</v>
      </c>
    </row>
    <row r="86" spans="1:10" s="20" customFormat="1" x14ac:dyDescent="0.2">
      <c r="A86" s="148"/>
      <c r="B86" s="149"/>
      <c r="C86" s="34" t="s">
        <v>121</v>
      </c>
      <c r="D86" s="146"/>
      <c r="F86" s="129"/>
      <c r="G86" s="130"/>
      <c r="H86" s="34" t="s">
        <v>158</v>
      </c>
      <c r="I86" s="131"/>
    </row>
    <row r="87" spans="1:10" s="20" customFormat="1" x14ac:dyDescent="0.2">
      <c r="A87" s="148"/>
      <c r="B87" s="149"/>
      <c r="C87" s="34" t="s">
        <v>45</v>
      </c>
      <c r="D87" s="146"/>
      <c r="F87" s="129"/>
      <c r="G87" s="130"/>
      <c r="H87" s="34" t="s">
        <v>104</v>
      </c>
      <c r="I87" s="131"/>
    </row>
    <row r="88" spans="1:10" s="20" customFormat="1" x14ac:dyDescent="0.2">
      <c r="A88" s="148"/>
      <c r="B88" s="149"/>
      <c r="C88" s="34" t="s">
        <v>159</v>
      </c>
      <c r="D88" s="146"/>
      <c r="F88" s="129"/>
      <c r="G88" s="130"/>
      <c r="H88" s="34" t="s">
        <v>96</v>
      </c>
      <c r="I88" s="131"/>
    </row>
    <row r="89" spans="1:10" s="20" customFormat="1" x14ac:dyDescent="0.2">
      <c r="F89" s="11"/>
      <c r="G89" s="22"/>
      <c r="H89" s="22"/>
      <c r="I89" s="36"/>
    </row>
    <row r="90" spans="1:10" s="20" customFormat="1" x14ac:dyDescent="0.2">
      <c r="A90" s="7" t="s">
        <v>160</v>
      </c>
      <c r="B90" s="8"/>
      <c r="C90" s="9"/>
      <c r="D90" s="10" t="s">
        <v>161</v>
      </c>
      <c r="E90" s="10"/>
      <c r="F90" s="8"/>
      <c r="G90" s="9"/>
      <c r="H90" s="10"/>
      <c r="I90" s="10" t="s">
        <v>161</v>
      </c>
    </row>
    <row r="91" spans="1:10" s="20" customFormat="1" x14ac:dyDescent="0.2">
      <c r="A91" s="11" t="s">
        <v>4</v>
      </c>
      <c r="B91" s="25" t="s">
        <v>148</v>
      </c>
      <c r="C91" s="25" t="s">
        <v>75</v>
      </c>
      <c r="D91" s="140">
        <v>160</v>
      </c>
      <c r="E91" s="140"/>
      <c r="F91" s="11" t="s">
        <v>48</v>
      </c>
      <c r="G91" s="25" t="s">
        <v>91</v>
      </c>
      <c r="H91" s="26" t="s">
        <v>20</v>
      </c>
      <c r="I91" s="140">
        <v>130</v>
      </c>
      <c r="J91" s="37"/>
    </row>
    <row r="92" spans="1:10" s="20" customFormat="1" x14ac:dyDescent="0.2">
      <c r="A92" s="11" t="s">
        <v>10</v>
      </c>
      <c r="B92" s="25" t="s">
        <v>162</v>
      </c>
      <c r="C92" s="25" t="s">
        <v>12</v>
      </c>
      <c r="D92" s="140">
        <v>145</v>
      </c>
      <c r="E92" s="140"/>
      <c r="F92" s="11" t="s">
        <v>52</v>
      </c>
      <c r="G92" s="25" t="s">
        <v>14</v>
      </c>
      <c r="H92" s="25" t="s">
        <v>39</v>
      </c>
      <c r="I92" s="140">
        <v>125</v>
      </c>
      <c r="J92" s="37"/>
    </row>
    <row r="93" spans="1:10" s="20" customFormat="1" x14ac:dyDescent="0.2">
      <c r="A93" s="11" t="s">
        <v>15</v>
      </c>
      <c r="B93" s="26" t="s">
        <v>74</v>
      </c>
      <c r="C93" s="25" t="s">
        <v>75</v>
      </c>
      <c r="D93" s="140">
        <v>140</v>
      </c>
      <c r="E93" s="140"/>
      <c r="F93" s="11" t="s">
        <v>163</v>
      </c>
      <c r="G93" s="25" t="s">
        <v>19</v>
      </c>
      <c r="H93" s="26" t="s">
        <v>37</v>
      </c>
      <c r="I93" s="140">
        <v>125</v>
      </c>
      <c r="J93" s="37"/>
    </row>
    <row r="94" spans="1:10" s="20" customFormat="1" x14ac:dyDescent="0.2">
      <c r="A94" s="11" t="s">
        <v>21</v>
      </c>
      <c r="B94" s="38" t="s">
        <v>143</v>
      </c>
      <c r="C94" s="25" t="s">
        <v>12</v>
      </c>
      <c r="D94" s="140">
        <v>140</v>
      </c>
      <c r="E94" s="140"/>
      <c r="F94" s="11" t="s">
        <v>163</v>
      </c>
      <c r="G94" s="25" t="s">
        <v>164</v>
      </c>
      <c r="H94" s="26" t="s">
        <v>9</v>
      </c>
      <c r="I94" s="140">
        <v>125</v>
      </c>
      <c r="J94" s="37"/>
    </row>
    <row r="95" spans="1:10" s="20" customFormat="1" x14ac:dyDescent="0.2">
      <c r="A95" s="11" t="s">
        <v>26</v>
      </c>
      <c r="B95" s="25" t="s">
        <v>165</v>
      </c>
      <c r="C95" s="31" t="s">
        <v>75</v>
      </c>
      <c r="D95" s="140">
        <v>140</v>
      </c>
      <c r="E95" s="140"/>
      <c r="F95" s="11" t="s">
        <v>65</v>
      </c>
      <c r="G95" s="25" t="s">
        <v>96</v>
      </c>
      <c r="H95" s="26" t="s">
        <v>20</v>
      </c>
      <c r="I95" s="140">
        <v>125</v>
      </c>
      <c r="J95" s="37"/>
    </row>
    <row r="96" spans="1:10" s="20" customFormat="1" x14ac:dyDescent="0.2">
      <c r="A96" s="11" t="s">
        <v>30</v>
      </c>
      <c r="B96" s="25" t="s">
        <v>139</v>
      </c>
      <c r="C96" s="25" t="s">
        <v>12</v>
      </c>
      <c r="D96" s="140">
        <v>135</v>
      </c>
      <c r="E96" s="140"/>
      <c r="F96" s="11" t="s">
        <v>69</v>
      </c>
      <c r="G96" s="25" t="s">
        <v>166</v>
      </c>
      <c r="H96" s="25" t="s">
        <v>20</v>
      </c>
      <c r="I96" s="140">
        <v>115</v>
      </c>
      <c r="J96" s="37"/>
    </row>
    <row r="97" spans="1:10" s="20" customFormat="1" x14ac:dyDescent="0.2">
      <c r="A97" s="11" t="s">
        <v>35</v>
      </c>
      <c r="B97" s="25" t="s">
        <v>36</v>
      </c>
      <c r="C97" s="26" t="s">
        <v>37</v>
      </c>
      <c r="D97" s="140">
        <v>135</v>
      </c>
      <c r="E97" s="140"/>
      <c r="F97" s="11" t="s">
        <v>73</v>
      </c>
      <c r="G97" s="25" t="s">
        <v>167</v>
      </c>
      <c r="H97" s="25" t="s">
        <v>39</v>
      </c>
      <c r="I97" s="140">
        <v>110</v>
      </c>
      <c r="J97" s="37"/>
    </row>
    <row r="98" spans="1:10" s="20" customFormat="1" x14ac:dyDescent="0.2">
      <c r="A98" s="11" t="s">
        <v>40</v>
      </c>
      <c r="B98" s="25" t="s">
        <v>107</v>
      </c>
      <c r="C98" s="25" t="s">
        <v>6</v>
      </c>
      <c r="D98" s="140">
        <v>130</v>
      </c>
      <c r="E98" s="140"/>
      <c r="F98" s="11" t="s">
        <v>81</v>
      </c>
      <c r="G98" s="25" t="s">
        <v>112</v>
      </c>
      <c r="H98" s="26" t="s">
        <v>17</v>
      </c>
      <c r="I98" s="140">
        <v>105</v>
      </c>
      <c r="J98" s="37"/>
    </row>
    <row r="99" spans="1:10" s="20" customFormat="1" x14ac:dyDescent="0.2">
      <c r="A99" s="11" t="s">
        <v>44</v>
      </c>
      <c r="B99" s="25" t="s">
        <v>168</v>
      </c>
      <c r="C99" s="26" t="s">
        <v>9</v>
      </c>
      <c r="D99" s="140">
        <v>130</v>
      </c>
      <c r="E99" s="140"/>
      <c r="F99" s="18"/>
      <c r="G99" s="2"/>
      <c r="H99" s="16"/>
      <c r="I99" s="19"/>
    </row>
    <row r="100" spans="1:10" s="20" customFormat="1" x14ac:dyDescent="0.2">
      <c r="F100" s="39"/>
      <c r="H100" s="21"/>
      <c r="I100" s="40"/>
    </row>
    <row r="101" spans="1:10" s="20" customFormat="1" x14ac:dyDescent="0.2">
      <c r="A101" s="7" t="s">
        <v>169</v>
      </c>
      <c r="B101" s="8"/>
      <c r="C101" s="9"/>
      <c r="D101" s="10" t="s">
        <v>161</v>
      </c>
      <c r="E101" s="10"/>
      <c r="F101" s="8"/>
      <c r="G101" s="9"/>
      <c r="H101" s="10"/>
      <c r="I101" s="10" t="s">
        <v>161</v>
      </c>
    </row>
    <row r="102" spans="1:10" s="20" customFormat="1" x14ac:dyDescent="0.2">
      <c r="A102" s="11" t="s">
        <v>4</v>
      </c>
      <c r="B102" s="26" t="s">
        <v>16</v>
      </c>
      <c r="C102" s="26" t="s">
        <v>17</v>
      </c>
      <c r="D102" s="27">
        <v>436</v>
      </c>
      <c r="E102" s="27"/>
      <c r="F102" s="11" t="s">
        <v>73</v>
      </c>
      <c r="G102" s="26" t="s">
        <v>152</v>
      </c>
      <c r="H102" s="26" t="s">
        <v>29</v>
      </c>
      <c r="I102" s="27">
        <v>360</v>
      </c>
      <c r="J102" s="27"/>
    </row>
    <row r="103" spans="1:10" s="20" customFormat="1" x14ac:dyDescent="0.2">
      <c r="A103" s="11" t="s">
        <v>10</v>
      </c>
      <c r="B103" s="26" t="s">
        <v>139</v>
      </c>
      <c r="C103" s="26" t="s">
        <v>12</v>
      </c>
      <c r="D103" s="27">
        <v>416</v>
      </c>
      <c r="E103" s="27"/>
      <c r="F103" s="11" t="s">
        <v>81</v>
      </c>
      <c r="G103" s="26" t="s">
        <v>128</v>
      </c>
      <c r="H103" s="26" t="s">
        <v>9</v>
      </c>
      <c r="I103" s="27">
        <v>355</v>
      </c>
      <c r="J103" s="27"/>
    </row>
    <row r="104" spans="1:10" s="20" customFormat="1" x14ac:dyDescent="0.2">
      <c r="A104" s="11" t="s">
        <v>15</v>
      </c>
      <c r="B104" s="26" t="s">
        <v>165</v>
      </c>
      <c r="C104" s="26" t="s">
        <v>12</v>
      </c>
      <c r="D104" s="27">
        <v>400</v>
      </c>
      <c r="E104" s="27"/>
      <c r="F104" s="11" t="s">
        <v>83</v>
      </c>
      <c r="G104" s="26" t="s">
        <v>118</v>
      </c>
      <c r="H104" s="26" t="s">
        <v>62</v>
      </c>
      <c r="I104" s="27">
        <v>347</v>
      </c>
      <c r="J104" s="27"/>
    </row>
    <row r="105" spans="1:10" s="20" customFormat="1" x14ac:dyDescent="0.2">
      <c r="A105" s="11" t="s">
        <v>21</v>
      </c>
      <c r="B105" s="25" t="s">
        <v>56</v>
      </c>
      <c r="C105" s="26" t="s">
        <v>85</v>
      </c>
      <c r="D105" s="27">
        <v>394</v>
      </c>
      <c r="E105" s="27"/>
      <c r="F105" s="11" t="s">
        <v>13</v>
      </c>
      <c r="G105" s="26" t="s">
        <v>170</v>
      </c>
      <c r="H105" s="26" t="s">
        <v>9</v>
      </c>
      <c r="I105" s="27">
        <v>345</v>
      </c>
      <c r="J105" s="27"/>
    </row>
    <row r="106" spans="1:10" s="20" customFormat="1" x14ac:dyDescent="0.2">
      <c r="A106" s="11" t="s">
        <v>26</v>
      </c>
      <c r="B106" s="25" t="s">
        <v>148</v>
      </c>
      <c r="C106" s="25" t="s">
        <v>75</v>
      </c>
      <c r="D106" s="27">
        <v>393</v>
      </c>
      <c r="E106" s="27"/>
      <c r="F106" s="11" t="s">
        <v>18</v>
      </c>
      <c r="G106" s="25" t="s">
        <v>171</v>
      </c>
      <c r="H106" s="25" t="s">
        <v>17</v>
      </c>
      <c r="I106" s="27">
        <v>338</v>
      </c>
      <c r="J106" s="27"/>
    </row>
    <row r="107" spans="1:10" s="20" customFormat="1" x14ac:dyDescent="0.2">
      <c r="A107" s="11" t="s">
        <v>172</v>
      </c>
      <c r="B107" s="25" t="s">
        <v>143</v>
      </c>
      <c r="C107" s="25" t="s">
        <v>6</v>
      </c>
      <c r="D107" s="27">
        <v>385</v>
      </c>
      <c r="E107" s="27"/>
      <c r="F107" s="11" t="s">
        <v>89</v>
      </c>
      <c r="G107" s="25" t="s">
        <v>82</v>
      </c>
      <c r="H107" s="25" t="s">
        <v>29</v>
      </c>
      <c r="I107" s="27">
        <v>337</v>
      </c>
      <c r="J107" s="27"/>
    </row>
    <row r="108" spans="1:10" s="20" customFormat="1" x14ac:dyDescent="0.2">
      <c r="A108" s="11" t="s">
        <v>172</v>
      </c>
      <c r="B108" s="25" t="s">
        <v>84</v>
      </c>
      <c r="C108" s="26" t="s">
        <v>85</v>
      </c>
      <c r="D108" s="27">
        <v>385</v>
      </c>
      <c r="E108" s="27"/>
      <c r="F108" s="11" t="s">
        <v>92</v>
      </c>
      <c r="G108" s="25" t="s">
        <v>173</v>
      </c>
      <c r="H108" s="29" t="s">
        <v>34</v>
      </c>
      <c r="I108" s="27">
        <v>331</v>
      </c>
      <c r="J108" s="27"/>
    </row>
    <row r="109" spans="1:10" s="20" customFormat="1" x14ac:dyDescent="0.2">
      <c r="A109" s="11" t="s">
        <v>172</v>
      </c>
      <c r="B109" s="26" t="s">
        <v>174</v>
      </c>
      <c r="C109" s="26" t="s">
        <v>9</v>
      </c>
      <c r="D109" s="27">
        <v>385</v>
      </c>
      <c r="E109" s="27"/>
      <c r="F109" s="11" t="s">
        <v>95</v>
      </c>
      <c r="G109" s="25" t="s">
        <v>38</v>
      </c>
      <c r="H109" s="25" t="s">
        <v>39</v>
      </c>
      <c r="I109" s="27">
        <v>330</v>
      </c>
      <c r="J109" s="27"/>
    </row>
    <row r="110" spans="1:10" s="20" customFormat="1" x14ac:dyDescent="0.2">
      <c r="A110" s="11" t="s">
        <v>175</v>
      </c>
      <c r="B110" s="26" t="s">
        <v>70</v>
      </c>
      <c r="C110" s="26" t="s">
        <v>37</v>
      </c>
      <c r="D110" s="27">
        <v>371</v>
      </c>
      <c r="E110" s="27"/>
      <c r="F110" s="11" t="s">
        <v>97</v>
      </c>
      <c r="G110" s="25" t="s">
        <v>176</v>
      </c>
      <c r="H110" s="26" t="s">
        <v>75</v>
      </c>
      <c r="I110" s="27">
        <v>322</v>
      </c>
      <c r="J110" s="27"/>
    </row>
    <row r="111" spans="1:10" s="20" customFormat="1" x14ac:dyDescent="0.2">
      <c r="A111" s="11" t="s">
        <v>175</v>
      </c>
      <c r="B111" s="26" t="s">
        <v>86</v>
      </c>
      <c r="C111" s="26" t="s">
        <v>37</v>
      </c>
      <c r="D111" s="27">
        <v>371</v>
      </c>
      <c r="E111" s="27"/>
      <c r="F111" s="11" t="s">
        <v>42</v>
      </c>
      <c r="G111" s="26" t="s">
        <v>130</v>
      </c>
      <c r="H111" s="26" t="s">
        <v>37</v>
      </c>
      <c r="I111" s="27">
        <v>321</v>
      </c>
      <c r="J111" s="27"/>
    </row>
    <row r="112" spans="1:10" s="20" customFormat="1" x14ac:dyDescent="0.2">
      <c r="A112" s="11" t="s">
        <v>52</v>
      </c>
      <c r="B112" s="25" t="s">
        <v>144</v>
      </c>
      <c r="C112" s="26" t="s">
        <v>6</v>
      </c>
      <c r="D112" s="27">
        <v>370</v>
      </c>
      <c r="E112" s="27"/>
      <c r="F112" s="11" t="s">
        <v>46</v>
      </c>
      <c r="G112" s="25" t="s">
        <v>151</v>
      </c>
      <c r="H112" s="26" t="s">
        <v>29</v>
      </c>
      <c r="I112" s="27">
        <v>318</v>
      </c>
      <c r="J112" s="27"/>
    </row>
    <row r="113" spans="1:10" s="20" customFormat="1" x14ac:dyDescent="0.2">
      <c r="A113" s="11" t="s">
        <v>55</v>
      </c>
      <c r="B113" s="25" t="s">
        <v>121</v>
      </c>
      <c r="C113" s="31" t="s">
        <v>23</v>
      </c>
      <c r="D113" s="27">
        <v>365</v>
      </c>
      <c r="E113" s="27"/>
      <c r="F113" s="11" t="s">
        <v>103</v>
      </c>
      <c r="G113" s="25" t="s">
        <v>123</v>
      </c>
      <c r="H113" s="25" t="s">
        <v>39</v>
      </c>
      <c r="I113" s="27">
        <v>316</v>
      </c>
      <c r="J113" s="27"/>
    </row>
    <row r="114" spans="1:10" s="20" customFormat="1" x14ac:dyDescent="0.2">
      <c r="A114" s="11" t="s">
        <v>60</v>
      </c>
      <c r="B114" s="25" t="s">
        <v>102</v>
      </c>
      <c r="C114" s="25" t="s">
        <v>6</v>
      </c>
      <c r="D114" s="27">
        <v>364</v>
      </c>
      <c r="E114" s="27"/>
      <c r="F114" s="11" t="s">
        <v>105</v>
      </c>
      <c r="G114" s="26" t="s">
        <v>177</v>
      </c>
      <c r="H114" s="26" t="s">
        <v>20</v>
      </c>
      <c r="I114" s="27">
        <v>283</v>
      </c>
      <c r="J114" s="27"/>
    </row>
    <row r="115" spans="1:10" s="20" customFormat="1" x14ac:dyDescent="0.2">
      <c r="A115" s="11" t="s">
        <v>65</v>
      </c>
      <c r="B115" s="26" t="s">
        <v>127</v>
      </c>
      <c r="C115" s="26" t="s">
        <v>12</v>
      </c>
      <c r="D115" s="27">
        <v>363</v>
      </c>
      <c r="E115" s="27"/>
      <c r="F115" s="11" t="s">
        <v>58</v>
      </c>
      <c r="G115" s="25" t="s">
        <v>178</v>
      </c>
      <c r="H115" s="25" t="s">
        <v>39</v>
      </c>
      <c r="I115" s="27">
        <v>270</v>
      </c>
      <c r="J115" s="27"/>
    </row>
    <row r="116" spans="1:10" s="20" customFormat="1" x14ac:dyDescent="0.2">
      <c r="A116" s="11" t="s">
        <v>69</v>
      </c>
      <c r="B116" s="25" t="s">
        <v>90</v>
      </c>
      <c r="C116" s="25" t="s">
        <v>75</v>
      </c>
      <c r="D116" s="27">
        <v>362</v>
      </c>
      <c r="E116" s="27"/>
      <c r="F116" s="11" t="s">
        <v>63</v>
      </c>
      <c r="G116" s="25" t="s">
        <v>100</v>
      </c>
      <c r="H116" s="26" t="s">
        <v>85</v>
      </c>
      <c r="I116" s="27">
        <v>216</v>
      </c>
      <c r="J116" s="27"/>
    </row>
    <row r="117" spans="1:10" s="20" customFormat="1" x14ac:dyDescent="0.2">
      <c r="F117" s="18"/>
      <c r="G117" s="2"/>
      <c r="H117" s="16"/>
      <c r="I117" s="19"/>
    </row>
    <row r="118" spans="1:10" s="20" customFormat="1" x14ac:dyDescent="0.2">
      <c r="F118" s="18"/>
      <c r="G118" s="2"/>
      <c r="H118" s="16"/>
      <c r="I118" s="19"/>
    </row>
    <row r="119" spans="1:10" x14ac:dyDescent="0.2">
      <c r="A119" s="7" t="s">
        <v>179</v>
      </c>
      <c r="B119" s="8"/>
      <c r="C119" s="9"/>
      <c r="D119" s="10" t="s">
        <v>180</v>
      </c>
      <c r="E119" s="10"/>
      <c r="F119" s="8"/>
      <c r="G119" s="9"/>
      <c r="H119" s="10"/>
      <c r="I119" s="10" t="s">
        <v>180</v>
      </c>
      <c r="J119" s="16"/>
    </row>
    <row r="120" spans="1:10" x14ac:dyDescent="0.2">
      <c r="A120" s="11" t="s">
        <v>4</v>
      </c>
      <c r="B120" s="25" t="s">
        <v>181</v>
      </c>
      <c r="C120" s="25" t="s">
        <v>6</v>
      </c>
      <c r="D120" s="28">
        <v>52.12</v>
      </c>
      <c r="E120" s="27"/>
      <c r="F120" s="11" t="s">
        <v>73</v>
      </c>
      <c r="G120" s="26" t="s">
        <v>182</v>
      </c>
      <c r="H120" s="26" t="s">
        <v>183</v>
      </c>
      <c r="I120" s="28">
        <v>36.43</v>
      </c>
      <c r="J120" s="27"/>
    </row>
    <row r="121" spans="1:10" s="20" customFormat="1" x14ac:dyDescent="0.2">
      <c r="A121" s="11" t="s">
        <v>10</v>
      </c>
      <c r="B121" s="25" t="s">
        <v>144</v>
      </c>
      <c r="C121" s="25" t="s">
        <v>6</v>
      </c>
      <c r="D121" s="28">
        <v>47.3</v>
      </c>
      <c r="E121" s="27"/>
      <c r="F121" s="11" t="s">
        <v>81</v>
      </c>
      <c r="G121" s="25" t="s">
        <v>155</v>
      </c>
      <c r="H121" s="29" t="s">
        <v>34</v>
      </c>
      <c r="I121" s="28">
        <v>36.39</v>
      </c>
      <c r="J121" s="27"/>
    </row>
    <row r="122" spans="1:10" s="20" customFormat="1" x14ac:dyDescent="0.2">
      <c r="A122" s="11" t="s">
        <v>15</v>
      </c>
      <c r="B122" s="26" t="s">
        <v>184</v>
      </c>
      <c r="C122" s="26" t="s">
        <v>20</v>
      </c>
      <c r="D122" s="28">
        <v>46.89</v>
      </c>
      <c r="E122" s="27"/>
      <c r="F122" s="11" t="s">
        <v>83</v>
      </c>
      <c r="G122" s="26" t="s">
        <v>185</v>
      </c>
      <c r="H122" s="26" t="s">
        <v>29</v>
      </c>
      <c r="I122" s="28">
        <v>36.08</v>
      </c>
      <c r="J122" s="27"/>
    </row>
    <row r="123" spans="1:10" s="20" customFormat="1" x14ac:dyDescent="0.2">
      <c r="A123" s="11" t="s">
        <v>21</v>
      </c>
      <c r="B123" s="25" t="s">
        <v>158</v>
      </c>
      <c r="C123" s="25" t="s">
        <v>39</v>
      </c>
      <c r="D123" s="28">
        <v>43.49</v>
      </c>
      <c r="E123" s="27"/>
      <c r="F123" s="11" t="s">
        <v>13</v>
      </c>
      <c r="G123" s="25" t="s">
        <v>47</v>
      </c>
      <c r="H123" s="31" t="s">
        <v>17</v>
      </c>
      <c r="I123" s="28">
        <v>35.65</v>
      </c>
      <c r="J123" s="27"/>
    </row>
    <row r="124" spans="1:10" s="20" customFormat="1" x14ac:dyDescent="0.2">
      <c r="A124" s="11" t="s">
        <v>26</v>
      </c>
      <c r="B124" s="26" t="s">
        <v>162</v>
      </c>
      <c r="C124" s="26" t="s">
        <v>12</v>
      </c>
      <c r="D124" s="28">
        <v>42.82</v>
      </c>
      <c r="E124" s="27"/>
      <c r="F124" s="11" t="s">
        <v>18</v>
      </c>
      <c r="G124" s="26" t="s">
        <v>186</v>
      </c>
      <c r="H124" s="26" t="s">
        <v>9</v>
      </c>
      <c r="I124" s="28">
        <v>35.1</v>
      </c>
      <c r="J124" s="27"/>
    </row>
    <row r="125" spans="1:10" s="20" customFormat="1" x14ac:dyDescent="0.2">
      <c r="A125" s="11" t="s">
        <v>30</v>
      </c>
      <c r="B125" s="26" t="s">
        <v>187</v>
      </c>
      <c r="C125" s="26" t="s">
        <v>85</v>
      </c>
      <c r="D125" s="28">
        <v>40.409999999999997</v>
      </c>
      <c r="E125" s="27"/>
      <c r="F125" s="11" t="s">
        <v>89</v>
      </c>
      <c r="G125" s="26" t="s">
        <v>84</v>
      </c>
      <c r="H125" s="26" t="s">
        <v>85</v>
      </c>
      <c r="I125" s="28">
        <v>31.98</v>
      </c>
      <c r="J125" s="27"/>
    </row>
    <row r="126" spans="1:10" s="20" customFormat="1" x14ac:dyDescent="0.2">
      <c r="A126" s="11" t="s">
        <v>35</v>
      </c>
      <c r="B126" s="26" t="s">
        <v>188</v>
      </c>
      <c r="C126" s="26" t="s">
        <v>12</v>
      </c>
      <c r="D126" s="28">
        <v>40.1</v>
      </c>
      <c r="E126" s="27"/>
      <c r="F126" s="11" t="s">
        <v>92</v>
      </c>
      <c r="G126" s="25" t="s">
        <v>176</v>
      </c>
      <c r="H126" s="25" t="s">
        <v>75</v>
      </c>
      <c r="I126" s="28">
        <v>30.89</v>
      </c>
      <c r="J126" s="27"/>
    </row>
    <row r="127" spans="1:10" s="20" customFormat="1" x14ac:dyDescent="0.2">
      <c r="A127" s="11" t="s">
        <v>40</v>
      </c>
      <c r="B127" s="26" t="s">
        <v>189</v>
      </c>
      <c r="C127" s="26" t="s">
        <v>37</v>
      </c>
      <c r="D127" s="28">
        <v>39.14</v>
      </c>
      <c r="E127" s="27"/>
      <c r="F127" s="11" t="s">
        <v>95</v>
      </c>
      <c r="G127" s="25" t="s">
        <v>111</v>
      </c>
      <c r="H127" s="29" t="s">
        <v>34</v>
      </c>
      <c r="I127" s="28">
        <v>30.76</v>
      </c>
      <c r="J127" s="27"/>
    </row>
    <row r="128" spans="1:10" s="20" customFormat="1" x14ac:dyDescent="0.2">
      <c r="A128" s="11" t="s">
        <v>44</v>
      </c>
      <c r="B128" s="26" t="s">
        <v>122</v>
      </c>
      <c r="C128" s="26" t="s">
        <v>62</v>
      </c>
      <c r="D128" s="28">
        <v>38.869999999999997</v>
      </c>
      <c r="E128" s="27"/>
      <c r="F128" s="11" t="s">
        <v>97</v>
      </c>
      <c r="G128" s="25" t="s">
        <v>190</v>
      </c>
      <c r="H128" s="25" t="s">
        <v>6</v>
      </c>
      <c r="I128" s="28">
        <v>29.67</v>
      </c>
      <c r="J128" s="27"/>
    </row>
    <row r="129" spans="1:10" s="20" customFormat="1" x14ac:dyDescent="0.2">
      <c r="A129" s="11" t="s">
        <v>48</v>
      </c>
      <c r="B129" s="26" t="s">
        <v>191</v>
      </c>
      <c r="C129" s="26" t="s">
        <v>37</v>
      </c>
      <c r="D129" s="28">
        <v>38.74</v>
      </c>
      <c r="E129" s="27"/>
      <c r="F129" s="11" t="s">
        <v>42</v>
      </c>
      <c r="G129" s="26" t="s">
        <v>192</v>
      </c>
      <c r="H129" s="26" t="s">
        <v>85</v>
      </c>
      <c r="I129" s="28">
        <v>29.3</v>
      </c>
      <c r="J129" s="27"/>
    </row>
    <row r="130" spans="1:10" s="20" customFormat="1" x14ac:dyDescent="0.2">
      <c r="A130" s="11" t="s">
        <v>52</v>
      </c>
      <c r="B130" s="26" t="s">
        <v>152</v>
      </c>
      <c r="C130" s="26" t="s">
        <v>29</v>
      </c>
      <c r="D130" s="28">
        <v>38.26</v>
      </c>
      <c r="E130" s="27"/>
      <c r="F130" s="11" t="s">
        <v>46</v>
      </c>
      <c r="G130" s="25" t="s">
        <v>167</v>
      </c>
      <c r="H130" s="25" t="s">
        <v>39</v>
      </c>
      <c r="I130" s="28">
        <v>27.92</v>
      </c>
      <c r="J130" s="27"/>
    </row>
    <row r="131" spans="1:10" s="20" customFormat="1" x14ac:dyDescent="0.2">
      <c r="A131" s="11" t="s">
        <v>55</v>
      </c>
      <c r="B131" s="25" t="s">
        <v>22</v>
      </c>
      <c r="C131" s="31" t="s">
        <v>183</v>
      </c>
      <c r="D131" s="28">
        <v>38.14</v>
      </c>
      <c r="E131" s="27"/>
      <c r="F131" s="11" t="s">
        <v>103</v>
      </c>
      <c r="G131" s="26" t="s">
        <v>98</v>
      </c>
      <c r="H131" s="26" t="s">
        <v>17</v>
      </c>
      <c r="I131" s="28">
        <v>27.89</v>
      </c>
      <c r="J131" s="27"/>
    </row>
    <row r="132" spans="1:10" s="20" customFormat="1" x14ac:dyDescent="0.2">
      <c r="A132" s="11" t="s">
        <v>60</v>
      </c>
      <c r="B132" s="26" t="s">
        <v>133</v>
      </c>
      <c r="C132" s="26" t="s">
        <v>37</v>
      </c>
      <c r="D132" s="28">
        <v>36.68</v>
      </c>
      <c r="E132" s="27"/>
      <c r="F132" s="11" t="s">
        <v>105</v>
      </c>
      <c r="G132" s="25" t="s">
        <v>108</v>
      </c>
      <c r="H132" s="25" t="s">
        <v>75</v>
      </c>
      <c r="I132" s="28" t="s">
        <v>193</v>
      </c>
      <c r="J132" s="27"/>
    </row>
    <row r="133" spans="1:10" s="20" customFormat="1" x14ac:dyDescent="0.2">
      <c r="A133" s="11" t="s">
        <v>65</v>
      </c>
      <c r="B133" s="25" t="s">
        <v>99</v>
      </c>
      <c r="C133" s="25" t="s">
        <v>29</v>
      </c>
      <c r="D133" s="28">
        <v>36.6</v>
      </c>
      <c r="E133" s="27"/>
      <c r="F133" s="11" t="s">
        <v>58</v>
      </c>
      <c r="G133" s="25" t="s">
        <v>64</v>
      </c>
      <c r="H133" s="25" t="s">
        <v>39</v>
      </c>
      <c r="I133" s="28">
        <v>23.35</v>
      </c>
      <c r="J133" s="27"/>
    </row>
    <row r="134" spans="1:10" s="20" customFormat="1" x14ac:dyDescent="0.2">
      <c r="A134" s="11" t="s">
        <v>69</v>
      </c>
      <c r="B134" s="26" t="s">
        <v>174</v>
      </c>
      <c r="C134" s="26" t="s">
        <v>9</v>
      </c>
      <c r="D134" s="28">
        <v>36.549999999999997</v>
      </c>
      <c r="E134" s="27"/>
      <c r="F134" s="18"/>
      <c r="G134" s="2"/>
      <c r="H134" s="16"/>
      <c r="I134" s="19"/>
    </row>
    <row r="135" spans="1:10" s="20" customFormat="1" x14ac:dyDescent="0.2">
      <c r="F135" s="18"/>
      <c r="G135" s="2"/>
      <c r="H135" s="16"/>
      <c r="I135" s="19"/>
    </row>
    <row r="136" spans="1:10" s="20" customFormat="1" x14ac:dyDescent="0.2">
      <c r="A136" s="7" t="s">
        <v>194</v>
      </c>
      <c r="B136" s="8"/>
      <c r="C136" s="9"/>
      <c r="D136" s="10" t="s">
        <v>180</v>
      </c>
      <c r="E136" s="10"/>
      <c r="F136" s="8"/>
      <c r="G136" s="9"/>
      <c r="H136" s="10"/>
      <c r="I136" s="10" t="s">
        <v>180</v>
      </c>
    </row>
    <row r="137" spans="1:10" s="20" customFormat="1" x14ac:dyDescent="0.2">
      <c r="A137" s="11" t="s">
        <v>4</v>
      </c>
      <c r="B137" s="26" t="s">
        <v>192</v>
      </c>
      <c r="C137" s="26" t="s">
        <v>57</v>
      </c>
      <c r="D137" s="28">
        <v>8.94</v>
      </c>
      <c r="E137" s="27"/>
      <c r="F137" s="11" t="s">
        <v>60</v>
      </c>
      <c r="G137" s="25" t="s">
        <v>87</v>
      </c>
      <c r="H137" s="26" t="s">
        <v>39</v>
      </c>
      <c r="I137" s="28">
        <v>7.19</v>
      </c>
      <c r="J137" s="27"/>
    </row>
    <row r="138" spans="1:10" s="20" customFormat="1" x14ac:dyDescent="0.2">
      <c r="A138" s="11" t="s">
        <v>10</v>
      </c>
      <c r="B138" s="26" t="s">
        <v>188</v>
      </c>
      <c r="C138" s="26" t="s">
        <v>12</v>
      </c>
      <c r="D138" s="28">
        <v>8.6999999999999993</v>
      </c>
      <c r="E138" s="27"/>
      <c r="F138" s="11" t="s">
        <v>65</v>
      </c>
      <c r="G138" s="26" t="s">
        <v>187</v>
      </c>
      <c r="H138" s="26" t="s">
        <v>57</v>
      </c>
      <c r="I138" s="28">
        <v>7.09</v>
      </c>
      <c r="J138" s="27"/>
    </row>
    <row r="139" spans="1:10" s="20" customFormat="1" x14ac:dyDescent="0.2">
      <c r="A139" s="11" t="s">
        <v>15</v>
      </c>
      <c r="B139" s="26" t="s">
        <v>115</v>
      </c>
      <c r="C139" s="26" t="s">
        <v>12</v>
      </c>
      <c r="D139" s="28">
        <v>8.57</v>
      </c>
      <c r="E139" s="27"/>
      <c r="F139" s="11" t="s">
        <v>69</v>
      </c>
      <c r="G139" s="26" t="s">
        <v>182</v>
      </c>
      <c r="H139" s="26" t="s">
        <v>23</v>
      </c>
      <c r="I139" s="28">
        <v>7.04</v>
      </c>
      <c r="J139" s="27"/>
    </row>
    <row r="140" spans="1:10" s="20" customFormat="1" x14ac:dyDescent="0.2">
      <c r="A140" s="11" t="s">
        <v>21</v>
      </c>
      <c r="B140" s="25" t="s">
        <v>41</v>
      </c>
      <c r="C140" s="25" t="s">
        <v>6</v>
      </c>
      <c r="D140" s="28">
        <v>8.33</v>
      </c>
      <c r="E140" s="27"/>
      <c r="F140" s="11" t="s">
        <v>73</v>
      </c>
      <c r="G140" s="25" t="s">
        <v>181</v>
      </c>
      <c r="H140" s="26" t="s">
        <v>6</v>
      </c>
      <c r="I140" s="28">
        <v>6.85</v>
      </c>
      <c r="J140" s="27"/>
    </row>
    <row r="141" spans="1:10" s="20" customFormat="1" x14ac:dyDescent="0.2">
      <c r="A141" s="11" t="s">
        <v>26</v>
      </c>
      <c r="B141" s="25" t="s">
        <v>49</v>
      </c>
      <c r="C141" s="25" t="s">
        <v>17</v>
      </c>
      <c r="D141" s="28">
        <v>8.1</v>
      </c>
      <c r="E141" s="27"/>
      <c r="F141" s="11" t="s">
        <v>81</v>
      </c>
      <c r="G141" s="26" t="s">
        <v>189</v>
      </c>
      <c r="H141" s="26" t="s">
        <v>37</v>
      </c>
      <c r="I141" s="28">
        <v>6.66</v>
      </c>
      <c r="J141" s="27"/>
    </row>
    <row r="142" spans="1:10" s="20" customFormat="1" x14ac:dyDescent="0.2">
      <c r="A142" s="11" t="s">
        <v>30</v>
      </c>
      <c r="B142" s="26" t="s">
        <v>195</v>
      </c>
      <c r="C142" s="26" t="s">
        <v>75</v>
      </c>
      <c r="D142" s="28">
        <v>8.0500000000000007</v>
      </c>
      <c r="E142" s="27"/>
      <c r="F142" s="11" t="s">
        <v>83</v>
      </c>
      <c r="G142" s="25" t="s">
        <v>196</v>
      </c>
      <c r="H142" s="25" t="s">
        <v>39</v>
      </c>
      <c r="I142" s="28">
        <v>6.65</v>
      </c>
      <c r="J142" s="27"/>
    </row>
    <row r="143" spans="1:10" s="20" customFormat="1" x14ac:dyDescent="0.2">
      <c r="A143" s="11" t="s">
        <v>35</v>
      </c>
      <c r="B143" s="26" t="s">
        <v>197</v>
      </c>
      <c r="C143" s="26" t="s">
        <v>20</v>
      </c>
      <c r="D143" s="28">
        <v>7.6</v>
      </c>
      <c r="E143" s="27"/>
      <c r="F143" s="11" t="s">
        <v>13</v>
      </c>
      <c r="G143" s="26" t="s">
        <v>186</v>
      </c>
      <c r="H143" s="26" t="s">
        <v>9</v>
      </c>
      <c r="I143" s="28">
        <v>6.62</v>
      </c>
      <c r="J143" s="27"/>
    </row>
    <row r="144" spans="1:10" s="20" customFormat="1" x14ac:dyDescent="0.2">
      <c r="A144" s="11" t="s">
        <v>40</v>
      </c>
      <c r="B144" s="25" t="s">
        <v>158</v>
      </c>
      <c r="C144" s="25" t="s">
        <v>39</v>
      </c>
      <c r="D144" s="28">
        <v>7.46</v>
      </c>
      <c r="E144" s="27"/>
      <c r="F144" s="11" t="s">
        <v>18</v>
      </c>
      <c r="G144" s="25" t="s">
        <v>132</v>
      </c>
      <c r="H144" s="26" t="s">
        <v>57</v>
      </c>
      <c r="I144" s="28">
        <v>6.31</v>
      </c>
      <c r="J144" s="27"/>
    </row>
    <row r="145" spans="1:10" s="20" customFormat="1" x14ac:dyDescent="0.2">
      <c r="A145" s="11" t="s">
        <v>44</v>
      </c>
      <c r="B145" s="25" t="s">
        <v>190</v>
      </c>
      <c r="C145" s="25" t="s">
        <v>6</v>
      </c>
      <c r="D145" s="28">
        <v>7.38</v>
      </c>
      <c r="E145" s="27"/>
      <c r="F145" s="11" t="s">
        <v>89</v>
      </c>
      <c r="G145" s="26" t="s">
        <v>171</v>
      </c>
      <c r="H145" s="26" t="s">
        <v>17</v>
      </c>
      <c r="I145" s="28">
        <v>6.25</v>
      </c>
      <c r="J145" s="27"/>
    </row>
    <row r="146" spans="1:10" s="20" customFormat="1" x14ac:dyDescent="0.2">
      <c r="A146" s="11" t="s">
        <v>48</v>
      </c>
      <c r="B146" s="26" t="s">
        <v>168</v>
      </c>
      <c r="C146" s="26" t="s">
        <v>20</v>
      </c>
      <c r="D146" s="28">
        <v>7.36</v>
      </c>
      <c r="E146" s="27"/>
      <c r="F146" s="11" t="s">
        <v>92</v>
      </c>
      <c r="G146" s="26" t="s">
        <v>191</v>
      </c>
      <c r="H146" s="26" t="s">
        <v>37</v>
      </c>
      <c r="I146" s="28">
        <v>6</v>
      </c>
      <c r="J146" s="27"/>
    </row>
    <row r="147" spans="1:10" s="20" customFormat="1" x14ac:dyDescent="0.2">
      <c r="A147" s="11" t="s">
        <v>52</v>
      </c>
      <c r="B147" s="25" t="s">
        <v>151</v>
      </c>
      <c r="C147" s="25" t="s">
        <v>29</v>
      </c>
      <c r="D147" s="28">
        <v>7.33</v>
      </c>
      <c r="E147" s="27"/>
      <c r="F147" s="11" t="s">
        <v>95</v>
      </c>
      <c r="G147" s="26" t="s">
        <v>198</v>
      </c>
      <c r="H147" s="26" t="s">
        <v>75</v>
      </c>
      <c r="I147" s="28">
        <v>5.21</v>
      </c>
      <c r="J147" s="27"/>
    </row>
    <row r="148" spans="1:10" s="20" customFormat="1" x14ac:dyDescent="0.2">
      <c r="A148" s="11" t="s">
        <v>55</v>
      </c>
      <c r="B148" s="26" t="s">
        <v>170</v>
      </c>
      <c r="C148" s="26" t="s">
        <v>9</v>
      </c>
      <c r="D148" s="28">
        <v>7.2</v>
      </c>
      <c r="E148" s="27"/>
      <c r="F148" s="11" t="s">
        <v>97</v>
      </c>
      <c r="G148" s="25" t="s">
        <v>185</v>
      </c>
      <c r="H148" s="26" t="s">
        <v>29</v>
      </c>
      <c r="I148" s="28">
        <v>4.38</v>
      </c>
      <c r="J148" s="27"/>
    </row>
    <row r="149" spans="1:10" s="20" customFormat="1" x14ac:dyDescent="0.2">
      <c r="F149" s="39"/>
      <c r="G149" s="16"/>
      <c r="H149" s="21"/>
      <c r="I149" s="41"/>
    </row>
    <row r="150" spans="1:10" s="20" customFormat="1" x14ac:dyDescent="0.2">
      <c r="F150" s="39"/>
      <c r="G150" s="16"/>
      <c r="H150" s="21"/>
      <c r="I150" s="41"/>
    </row>
    <row r="151" spans="1:10" s="20" customFormat="1" x14ac:dyDescent="0.2">
      <c r="F151" s="39"/>
      <c r="G151" s="16"/>
      <c r="H151" s="21"/>
      <c r="I151" s="41"/>
    </row>
    <row r="152" spans="1:10" s="20" customFormat="1" x14ac:dyDescent="0.2">
      <c r="F152" s="39"/>
      <c r="G152" s="16"/>
      <c r="H152" s="21"/>
      <c r="I152" s="41"/>
    </row>
    <row r="153" spans="1:10" s="20" customFormat="1" x14ac:dyDescent="0.2">
      <c r="F153" s="39"/>
      <c r="G153" s="2" t="s">
        <v>199</v>
      </c>
    </row>
    <row r="154" spans="1:10" s="20" customFormat="1" x14ac:dyDescent="0.2">
      <c r="F154" s="39"/>
      <c r="G154" s="16"/>
      <c r="H154" s="21"/>
      <c r="I154" s="41"/>
    </row>
    <row r="155" spans="1:10" s="20" customFormat="1" x14ac:dyDescent="0.2">
      <c r="F155" s="39"/>
      <c r="G155" s="16"/>
      <c r="H155" s="21"/>
      <c r="I155" s="41"/>
    </row>
    <row r="156" spans="1:10" s="20" customFormat="1" x14ac:dyDescent="0.2">
      <c r="F156" s="39"/>
      <c r="G156" s="16"/>
      <c r="H156" s="21"/>
      <c r="I156" s="41"/>
    </row>
    <row r="157" spans="1:10" s="20" customFormat="1" x14ac:dyDescent="0.2">
      <c r="F157" s="39"/>
      <c r="G157" s="16"/>
      <c r="H157" s="21"/>
      <c r="I157" s="41"/>
    </row>
    <row r="158" spans="1:10" s="20" customFormat="1" x14ac:dyDescent="0.2">
      <c r="F158" s="39"/>
      <c r="G158" s="16"/>
      <c r="H158" s="21"/>
      <c r="I158" s="41"/>
    </row>
    <row r="159" spans="1:10" s="20" customFormat="1" x14ac:dyDescent="0.2">
      <c r="F159" s="39"/>
      <c r="G159" s="16"/>
      <c r="H159" s="21"/>
      <c r="I159" s="41"/>
    </row>
    <row r="160" spans="1:10" s="20" customFormat="1" x14ac:dyDescent="0.2">
      <c r="F160" s="39"/>
      <c r="G160" s="16"/>
      <c r="H160" s="21"/>
      <c r="I160" s="41"/>
    </row>
    <row r="161" spans="1:9" s="20" customFormat="1" x14ac:dyDescent="0.2">
      <c r="A161" s="1"/>
      <c r="B161" s="16"/>
      <c r="C161" s="22"/>
      <c r="F161" s="39"/>
      <c r="G161" s="16"/>
      <c r="H161" s="21"/>
      <c r="I161" s="41"/>
    </row>
    <row r="162" spans="1:9" s="20" customFormat="1" x14ac:dyDescent="0.2">
      <c r="A162" s="1"/>
      <c r="B162" s="16"/>
      <c r="C162" s="22"/>
      <c r="F162" s="39"/>
      <c r="G162" s="16"/>
      <c r="H162" s="21"/>
      <c r="I162" s="41"/>
    </row>
    <row r="163" spans="1:9" s="20" customFormat="1" x14ac:dyDescent="0.2">
      <c r="A163" s="1"/>
      <c r="B163" s="16"/>
      <c r="C163" s="22"/>
      <c r="F163" s="39"/>
      <c r="G163" s="16"/>
      <c r="H163" s="21"/>
      <c r="I163" s="41"/>
    </row>
    <row r="164" spans="1:9" s="20" customFormat="1" x14ac:dyDescent="0.2">
      <c r="A164" s="1"/>
      <c r="B164" s="16"/>
      <c r="C164" s="22"/>
      <c r="F164" s="39"/>
      <c r="G164" s="16"/>
      <c r="H164" s="21"/>
      <c r="I164" s="41"/>
    </row>
    <row r="165" spans="1:9" s="20" customFormat="1" x14ac:dyDescent="0.2">
      <c r="A165" s="1"/>
      <c r="B165" s="16"/>
      <c r="C165" s="22"/>
      <c r="F165" s="39"/>
      <c r="G165" s="16"/>
      <c r="H165" s="21"/>
      <c r="I165" s="41"/>
    </row>
    <row r="166" spans="1:9" s="20" customFormat="1" x14ac:dyDescent="0.2">
      <c r="A166" s="1"/>
      <c r="B166" s="16"/>
      <c r="C166" s="22"/>
      <c r="F166" s="39"/>
      <c r="G166" s="16"/>
      <c r="H166" s="21"/>
      <c r="I166" s="41"/>
    </row>
    <row r="167" spans="1:9" s="20" customFormat="1" x14ac:dyDescent="0.2">
      <c r="A167" s="1"/>
      <c r="B167" s="16"/>
      <c r="C167" s="22"/>
      <c r="F167" s="39"/>
      <c r="G167" s="16"/>
      <c r="H167" s="21"/>
      <c r="I167" s="41"/>
    </row>
    <row r="168" spans="1:9" s="20" customFormat="1" x14ac:dyDescent="0.2">
      <c r="A168" s="1"/>
      <c r="B168" s="16"/>
      <c r="C168" s="22"/>
      <c r="F168" s="39"/>
      <c r="G168" s="16"/>
      <c r="H168" s="21"/>
      <c r="I168" s="41"/>
    </row>
    <row r="169" spans="1:9" s="20" customFormat="1" x14ac:dyDescent="0.2">
      <c r="A169" s="1"/>
      <c r="B169" s="16"/>
      <c r="C169" s="22"/>
      <c r="F169" s="39"/>
      <c r="G169" s="16"/>
      <c r="H169" s="21"/>
      <c r="I169" s="41"/>
    </row>
    <row r="170" spans="1:9" s="20" customFormat="1" x14ac:dyDescent="0.2">
      <c r="A170" s="1"/>
      <c r="B170" s="16"/>
      <c r="C170" s="22"/>
      <c r="F170" s="39"/>
      <c r="G170" s="16"/>
      <c r="H170" s="21"/>
      <c r="I170" s="41"/>
    </row>
    <row r="171" spans="1:9" s="20" customFormat="1" x14ac:dyDescent="0.2">
      <c r="A171" s="1"/>
      <c r="B171" s="16"/>
      <c r="C171" s="22"/>
      <c r="F171" s="39"/>
      <c r="G171" s="16"/>
      <c r="H171" s="21"/>
      <c r="I171" s="41"/>
    </row>
    <row r="172" spans="1:9" s="20" customFormat="1" x14ac:dyDescent="0.2">
      <c r="A172" s="1"/>
      <c r="B172" s="16"/>
      <c r="C172" s="22"/>
      <c r="F172" s="39"/>
      <c r="G172" s="16"/>
      <c r="H172" s="21"/>
      <c r="I172" s="41"/>
    </row>
    <row r="173" spans="1:9" s="20" customFormat="1" x14ac:dyDescent="0.2">
      <c r="A173" s="1"/>
      <c r="B173" s="16"/>
      <c r="C173" s="22"/>
      <c r="F173" s="39"/>
      <c r="G173" s="16"/>
      <c r="H173" s="21"/>
      <c r="I173" s="41"/>
    </row>
    <row r="174" spans="1:9" s="20" customFormat="1" x14ac:dyDescent="0.2">
      <c r="A174" s="1"/>
      <c r="B174" s="16"/>
      <c r="C174" s="22"/>
      <c r="F174" s="39"/>
      <c r="G174" s="16"/>
      <c r="H174" s="21"/>
      <c r="I174" s="41"/>
    </row>
    <row r="175" spans="1:9" s="20" customFormat="1" x14ac:dyDescent="0.2">
      <c r="A175" s="1"/>
      <c r="B175" s="16"/>
      <c r="C175" s="22"/>
      <c r="F175" s="39"/>
      <c r="G175" s="16"/>
      <c r="H175" s="21"/>
      <c r="I175" s="41"/>
    </row>
    <row r="176" spans="1:9" s="20" customFormat="1" x14ac:dyDescent="0.2">
      <c r="A176" s="1"/>
      <c r="B176" s="16"/>
      <c r="C176" s="22"/>
      <c r="F176" s="39"/>
      <c r="G176" s="16"/>
      <c r="H176" s="21"/>
      <c r="I176" s="41"/>
    </row>
    <row r="177" spans="1:9" s="20" customFormat="1" x14ac:dyDescent="0.2">
      <c r="A177" s="1"/>
      <c r="B177" s="16"/>
      <c r="C177" s="22"/>
      <c r="F177" s="39"/>
      <c r="G177" s="16"/>
      <c r="H177" s="21"/>
      <c r="I177" s="41"/>
    </row>
    <row r="178" spans="1:9" s="20" customFormat="1" x14ac:dyDescent="0.2">
      <c r="A178" s="1"/>
      <c r="B178" s="16"/>
      <c r="C178" s="22"/>
      <c r="F178" s="39"/>
      <c r="G178" s="16"/>
      <c r="H178" s="21"/>
      <c r="I178" s="41"/>
    </row>
    <row r="179" spans="1:9" s="20" customFormat="1" x14ac:dyDescent="0.2">
      <c r="A179" s="1"/>
      <c r="B179" s="16"/>
      <c r="C179" s="22"/>
      <c r="F179" s="39"/>
      <c r="G179" s="16"/>
      <c r="H179" s="21"/>
      <c r="I179" s="41"/>
    </row>
    <row r="180" spans="1:9" s="20" customFormat="1" x14ac:dyDescent="0.2">
      <c r="A180" s="1"/>
      <c r="B180" s="16"/>
      <c r="C180" s="22"/>
      <c r="F180" s="39"/>
      <c r="G180" s="16"/>
      <c r="H180" s="21"/>
      <c r="I180" s="41"/>
    </row>
    <row r="181" spans="1:9" s="20" customFormat="1" x14ac:dyDescent="0.2">
      <c r="A181" s="128"/>
      <c r="B181" s="16"/>
      <c r="C181" s="21"/>
      <c r="D181" s="42"/>
      <c r="F181" s="39"/>
      <c r="G181" s="16"/>
      <c r="H181" s="21"/>
      <c r="I181" s="41"/>
    </row>
    <row r="182" spans="1:9" s="20" customFormat="1" x14ac:dyDescent="0.2">
      <c r="A182" s="128"/>
      <c r="B182" s="16"/>
      <c r="C182" s="21"/>
      <c r="D182" s="42"/>
      <c r="F182" s="39"/>
      <c r="G182" s="16"/>
      <c r="H182" s="21"/>
      <c r="I182" s="41"/>
    </row>
    <row r="183" spans="1:9" s="20" customFormat="1" x14ac:dyDescent="0.2">
      <c r="A183" s="128"/>
      <c r="B183" s="16"/>
      <c r="C183" s="21"/>
      <c r="D183" s="42"/>
      <c r="F183" s="39"/>
      <c r="G183" s="16"/>
      <c r="H183" s="21"/>
      <c r="I183" s="41"/>
    </row>
    <row r="184" spans="1:9" s="20" customFormat="1" x14ac:dyDescent="0.2">
      <c r="A184" s="128"/>
      <c r="B184" s="16"/>
      <c r="C184" s="21"/>
      <c r="D184" s="42"/>
      <c r="F184" s="39"/>
      <c r="G184" s="16"/>
      <c r="H184" s="21"/>
      <c r="I184" s="41"/>
    </row>
    <row r="185" spans="1:9" s="20" customFormat="1" x14ac:dyDescent="0.2">
      <c r="A185" s="128"/>
      <c r="B185" s="16"/>
      <c r="C185" s="21"/>
      <c r="D185" s="42"/>
      <c r="F185" s="39"/>
      <c r="G185" s="16"/>
      <c r="H185" s="21"/>
      <c r="I185" s="41"/>
    </row>
    <row r="186" spans="1:9" s="20" customFormat="1" x14ac:dyDescent="0.2">
      <c r="A186" s="128"/>
      <c r="B186" s="16"/>
      <c r="C186" s="21"/>
      <c r="D186" s="42"/>
      <c r="F186" s="39"/>
      <c r="G186" s="16"/>
      <c r="H186" s="21"/>
      <c r="I186" s="41"/>
    </row>
    <row r="187" spans="1:9" s="20" customFormat="1" x14ac:dyDescent="0.2">
      <c r="A187" s="128"/>
      <c r="B187" s="16"/>
      <c r="C187" s="21"/>
      <c r="D187" s="42"/>
      <c r="F187" s="39"/>
      <c r="G187" s="16"/>
      <c r="H187" s="21"/>
      <c r="I187" s="41"/>
    </row>
    <row r="188" spans="1:9" s="20" customFormat="1" x14ac:dyDescent="0.2">
      <c r="A188" s="128"/>
      <c r="B188" s="16"/>
      <c r="C188" s="21"/>
      <c r="D188" s="42"/>
      <c r="F188" s="39"/>
      <c r="G188" s="16"/>
      <c r="H188" s="21"/>
      <c r="I188" s="41"/>
    </row>
    <row r="189" spans="1:9" s="20" customFormat="1" x14ac:dyDescent="0.2">
      <c r="A189" s="128"/>
      <c r="B189" s="16"/>
      <c r="C189" s="21"/>
      <c r="D189" s="42"/>
      <c r="F189" s="39"/>
      <c r="G189" s="16"/>
      <c r="H189" s="21"/>
      <c r="I189" s="41"/>
    </row>
    <row r="190" spans="1:9" s="20" customFormat="1" x14ac:dyDescent="0.2">
      <c r="A190" s="128"/>
      <c r="B190" s="16"/>
      <c r="C190" s="21"/>
      <c r="D190" s="42"/>
      <c r="F190" s="39"/>
      <c r="G190" s="16"/>
      <c r="H190" s="21"/>
      <c r="I190" s="41"/>
    </row>
    <row r="191" spans="1:9" s="20" customFormat="1" x14ac:dyDescent="0.2">
      <c r="A191" s="128"/>
      <c r="B191" s="16"/>
      <c r="C191" s="21"/>
      <c r="D191" s="42"/>
      <c r="F191" s="39"/>
      <c r="G191" s="16"/>
      <c r="H191" s="21"/>
      <c r="I191" s="41"/>
    </row>
    <row r="192" spans="1:9" s="20" customFormat="1" x14ac:dyDescent="0.2">
      <c r="A192" s="128"/>
      <c r="B192" s="16"/>
      <c r="C192" s="21"/>
      <c r="D192" s="42"/>
      <c r="F192" s="39"/>
      <c r="G192" s="16"/>
      <c r="H192" s="21"/>
      <c r="I192" s="41"/>
    </row>
    <row r="193" spans="1:9" s="20" customFormat="1" x14ac:dyDescent="0.2">
      <c r="A193" s="128"/>
      <c r="B193" s="16"/>
      <c r="C193" s="21"/>
      <c r="D193" s="42"/>
      <c r="F193" s="39"/>
      <c r="G193" s="16"/>
      <c r="H193" s="21"/>
      <c r="I193" s="41"/>
    </row>
    <row r="194" spans="1:9" s="20" customFormat="1" x14ac:dyDescent="0.2">
      <c r="A194" s="39"/>
      <c r="B194" s="16"/>
      <c r="C194" s="21"/>
      <c r="D194" s="42"/>
      <c r="F194" s="39"/>
      <c r="G194" s="16"/>
      <c r="H194" s="21"/>
      <c r="I194" s="41"/>
    </row>
    <row r="195" spans="1:9" s="20" customFormat="1" x14ac:dyDescent="0.2">
      <c r="A195" s="39"/>
      <c r="B195" s="16"/>
      <c r="C195" s="21"/>
      <c r="D195" s="42"/>
      <c r="F195" s="39"/>
      <c r="G195" s="16"/>
      <c r="H195" s="21"/>
      <c r="I195" s="41"/>
    </row>
    <row r="196" spans="1:9" s="20" customFormat="1" x14ac:dyDescent="0.2">
      <c r="A196" s="39"/>
      <c r="B196" s="16"/>
      <c r="C196" s="21"/>
      <c r="D196" s="42"/>
      <c r="F196" s="39"/>
      <c r="G196" s="16"/>
      <c r="H196" s="21"/>
      <c r="I196" s="41"/>
    </row>
    <row r="197" spans="1:9" s="20" customFormat="1" x14ac:dyDescent="0.2">
      <c r="A197" s="39"/>
      <c r="B197" s="16"/>
      <c r="C197" s="21"/>
      <c r="D197" s="42"/>
      <c r="F197" s="39"/>
      <c r="G197" s="16"/>
      <c r="H197" s="21"/>
      <c r="I197" s="41"/>
    </row>
    <row r="198" spans="1:9" s="20" customFormat="1" x14ac:dyDescent="0.2">
      <c r="A198" s="39"/>
      <c r="B198" s="16"/>
      <c r="C198" s="21"/>
      <c r="D198" s="42"/>
      <c r="F198" s="39"/>
      <c r="G198" s="16"/>
      <c r="H198" s="21"/>
      <c r="I198" s="41"/>
    </row>
    <row r="199" spans="1:9" s="20" customFormat="1" x14ac:dyDescent="0.2">
      <c r="A199" s="39"/>
      <c r="B199" s="16"/>
      <c r="C199" s="21"/>
      <c r="D199" s="42"/>
      <c r="F199" s="39"/>
      <c r="G199" s="16"/>
      <c r="H199" s="21"/>
      <c r="I199" s="41"/>
    </row>
    <row r="200" spans="1:9" s="20" customFormat="1" x14ac:dyDescent="0.2">
      <c r="A200" s="39"/>
      <c r="B200" s="16"/>
      <c r="C200" s="21"/>
      <c r="D200" s="42"/>
      <c r="F200" s="39"/>
      <c r="G200" s="16"/>
      <c r="H200" s="21"/>
      <c r="I200" s="41"/>
    </row>
    <row r="201" spans="1:9" s="20" customFormat="1" x14ac:dyDescent="0.2">
      <c r="A201" s="39"/>
      <c r="B201" s="16"/>
      <c r="C201" s="21"/>
      <c r="D201" s="42"/>
      <c r="F201" s="39"/>
      <c r="G201" s="16"/>
      <c r="H201" s="21"/>
      <c r="I201" s="41"/>
    </row>
    <row r="202" spans="1:9" s="20" customFormat="1" x14ac:dyDescent="0.2">
      <c r="A202" s="39"/>
      <c r="B202" s="16"/>
      <c r="C202" s="21"/>
      <c r="D202" s="42"/>
      <c r="F202" s="16"/>
      <c r="G202" s="16"/>
      <c r="H202" s="16"/>
      <c r="I202" s="43"/>
    </row>
    <row r="203" spans="1:9" s="20" customFormat="1" x14ac:dyDescent="0.2">
      <c r="A203" s="39"/>
      <c r="B203" s="16"/>
      <c r="C203" s="21"/>
      <c r="D203" s="42"/>
      <c r="F203" s="16"/>
      <c r="G203" s="16"/>
      <c r="H203" s="16"/>
      <c r="I203" s="43"/>
    </row>
    <row r="204" spans="1:9" s="20" customFormat="1" x14ac:dyDescent="0.2">
      <c r="A204" s="16"/>
      <c r="B204" s="16"/>
      <c r="C204" s="16"/>
      <c r="D204" s="18"/>
      <c r="F204" s="16"/>
      <c r="G204" s="16"/>
      <c r="H204" s="16"/>
      <c r="I204" s="43"/>
    </row>
    <row r="205" spans="1:9" s="20" customFormat="1" x14ac:dyDescent="0.2">
      <c r="A205" s="1"/>
      <c r="B205" s="16"/>
      <c r="C205" s="22"/>
      <c r="F205" s="16"/>
      <c r="G205" s="16"/>
      <c r="H205" s="16"/>
      <c r="I205" s="43"/>
    </row>
    <row r="206" spans="1:9" s="20" customFormat="1" x14ac:dyDescent="0.2">
      <c r="A206" s="1"/>
      <c r="B206" s="16"/>
      <c r="C206" s="22"/>
      <c r="F206" s="16"/>
      <c r="G206" s="16"/>
      <c r="H206" s="16"/>
      <c r="I206" s="43"/>
    </row>
    <row r="207" spans="1:9" s="20" customFormat="1" x14ac:dyDescent="0.2">
      <c r="A207" s="1"/>
      <c r="B207" s="16"/>
      <c r="C207" s="22"/>
      <c r="F207" s="16"/>
      <c r="G207" s="16"/>
      <c r="H207" s="16"/>
      <c r="I207" s="43"/>
    </row>
    <row r="208" spans="1:9" s="20" customFormat="1" x14ac:dyDescent="0.2">
      <c r="A208" s="1"/>
      <c r="B208" s="16"/>
      <c r="C208" s="22"/>
      <c r="F208" s="16"/>
      <c r="G208" s="16"/>
      <c r="H208" s="16"/>
      <c r="I208" s="43"/>
    </row>
    <row r="209" spans="1:9" s="20" customFormat="1" x14ac:dyDescent="0.2">
      <c r="A209" s="1"/>
      <c r="B209" s="16"/>
      <c r="C209" s="22"/>
      <c r="F209" s="16"/>
      <c r="G209" s="16"/>
      <c r="H209" s="16"/>
      <c r="I209" s="43"/>
    </row>
    <row r="210" spans="1:9" s="20" customFormat="1" x14ac:dyDescent="0.2">
      <c r="A210" s="1"/>
      <c r="B210" s="16"/>
      <c r="C210" s="22"/>
      <c r="F210" s="16"/>
      <c r="G210" s="16"/>
      <c r="H210" s="16"/>
      <c r="I210" s="43"/>
    </row>
    <row r="211" spans="1:9" s="20" customFormat="1" x14ac:dyDescent="0.2">
      <c r="A211" s="1"/>
      <c r="B211" s="16"/>
      <c r="C211" s="22"/>
      <c r="F211" s="16"/>
      <c r="G211" s="16"/>
      <c r="H211" s="16"/>
      <c r="I211" s="43"/>
    </row>
    <row r="212" spans="1:9" s="20" customFormat="1" x14ac:dyDescent="0.2">
      <c r="A212" s="1"/>
      <c r="B212" s="16"/>
      <c r="C212" s="22"/>
      <c r="F212" s="16"/>
      <c r="G212" s="16"/>
      <c r="H212" s="16"/>
      <c r="I212" s="43"/>
    </row>
    <row r="213" spans="1:9" s="20" customFormat="1" x14ac:dyDescent="0.2">
      <c r="A213" s="1"/>
      <c r="B213" s="16"/>
      <c r="C213" s="22"/>
      <c r="F213" s="16"/>
      <c r="G213" s="16"/>
      <c r="H213" s="16"/>
      <c r="I213" s="43"/>
    </row>
    <row r="214" spans="1:9" s="20" customFormat="1" x14ac:dyDescent="0.2">
      <c r="A214" s="1"/>
      <c r="B214" s="16"/>
      <c r="C214" s="22"/>
      <c r="F214" s="16"/>
      <c r="G214" s="16"/>
      <c r="H214" s="16"/>
      <c r="I214" s="43"/>
    </row>
    <row r="215" spans="1:9" s="20" customFormat="1" x14ac:dyDescent="0.2">
      <c r="A215" s="1"/>
      <c r="B215" s="16"/>
      <c r="C215" s="22"/>
      <c r="F215" s="16"/>
      <c r="G215" s="16"/>
      <c r="H215" s="16"/>
      <c r="I215" s="43"/>
    </row>
    <row r="216" spans="1:9" s="20" customFormat="1" x14ac:dyDescent="0.2">
      <c r="A216" s="1"/>
      <c r="B216" s="16"/>
      <c r="C216" s="22"/>
      <c r="F216" s="16"/>
      <c r="G216" s="16"/>
      <c r="H216" s="16"/>
      <c r="I216" s="43"/>
    </row>
    <row r="217" spans="1:9" s="20" customFormat="1" x14ac:dyDescent="0.2">
      <c r="A217" s="1"/>
      <c r="B217" s="16"/>
      <c r="C217" s="22"/>
      <c r="F217" s="16"/>
      <c r="G217" s="16"/>
      <c r="H217" s="16"/>
      <c r="I217" s="43"/>
    </row>
    <row r="218" spans="1:9" s="20" customFormat="1" x14ac:dyDescent="0.2">
      <c r="A218" s="1"/>
      <c r="B218" s="16"/>
      <c r="C218" s="22"/>
      <c r="F218" s="16"/>
      <c r="G218" s="16"/>
      <c r="H218" s="16"/>
      <c r="I218" s="43"/>
    </row>
    <row r="219" spans="1:9" s="20" customFormat="1" x14ac:dyDescent="0.2">
      <c r="A219" s="1"/>
      <c r="B219" s="16"/>
      <c r="C219" s="22"/>
      <c r="F219" s="16"/>
      <c r="G219" s="16"/>
      <c r="H219" s="16"/>
      <c r="I219" s="43"/>
    </row>
    <row r="220" spans="1:9" s="20" customFormat="1" x14ac:dyDescent="0.2">
      <c r="A220" s="1"/>
      <c r="B220" s="16"/>
      <c r="C220" s="22"/>
      <c r="F220" s="16"/>
      <c r="G220" s="16"/>
      <c r="H220" s="16"/>
      <c r="I220" s="43"/>
    </row>
    <row r="221" spans="1:9" s="20" customFormat="1" x14ac:dyDescent="0.2">
      <c r="A221" s="1"/>
      <c r="B221" s="16"/>
      <c r="C221" s="22"/>
      <c r="F221" s="16"/>
      <c r="G221" s="16"/>
      <c r="H221" s="16"/>
      <c r="I221" s="43"/>
    </row>
    <row r="222" spans="1:9" s="20" customFormat="1" x14ac:dyDescent="0.2">
      <c r="A222" s="1"/>
      <c r="B222" s="16"/>
      <c r="C222" s="22"/>
      <c r="F222" s="16"/>
      <c r="G222" s="16"/>
      <c r="H222" s="16"/>
      <c r="I222" s="43"/>
    </row>
    <row r="223" spans="1:9" s="20" customFormat="1" x14ac:dyDescent="0.2">
      <c r="A223" s="1"/>
      <c r="B223" s="16"/>
      <c r="C223" s="22"/>
      <c r="F223" s="16"/>
      <c r="G223" s="16"/>
      <c r="H223" s="16"/>
      <c r="I223" s="43"/>
    </row>
    <row r="224" spans="1:9" s="20" customFormat="1" x14ac:dyDescent="0.2">
      <c r="A224" s="1"/>
      <c r="B224" s="16"/>
      <c r="C224" s="22"/>
      <c r="F224" s="16"/>
      <c r="G224" s="16"/>
      <c r="H224" s="16"/>
      <c r="I224" s="43"/>
    </row>
    <row r="225" spans="1:9" s="20" customFormat="1" x14ac:dyDescent="0.2">
      <c r="A225" s="1"/>
      <c r="B225" s="16"/>
      <c r="C225" s="22"/>
      <c r="F225" s="16"/>
      <c r="G225" s="16"/>
      <c r="H225" s="16"/>
      <c r="I225" s="43"/>
    </row>
    <row r="226" spans="1:9" s="20" customFormat="1" x14ac:dyDescent="0.2">
      <c r="A226" s="1"/>
      <c r="B226" s="16"/>
      <c r="C226" s="22"/>
      <c r="F226" s="16"/>
      <c r="G226" s="16"/>
      <c r="H226" s="16"/>
      <c r="I226" s="43"/>
    </row>
    <row r="227" spans="1:9" s="20" customFormat="1" x14ac:dyDescent="0.2">
      <c r="A227" s="1"/>
      <c r="B227" s="16"/>
      <c r="C227" s="22"/>
      <c r="F227" s="16"/>
      <c r="G227" s="16"/>
      <c r="H227" s="16"/>
      <c r="I227" s="43"/>
    </row>
    <row r="228" spans="1:9" s="20" customFormat="1" x14ac:dyDescent="0.2">
      <c r="A228" s="1"/>
      <c r="B228" s="16"/>
      <c r="C228" s="22"/>
      <c r="F228" s="16"/>
      <c r="G228" s="16"/>
      <c r="H228" s="16"/>
      <c r="I228" s="43"/>
    </row>
    <row r="229" spans="1:9" s="20" customFormat="1" x14ac:dyDescent="0.2">
      <c r="A229" s="1"/>
      <c r="B229" s="16"/>
      <c r="C229" s="22"/>
      <c r="F229" s="16"/>
      <c r="G229" s="16"/>
      <c r="H229" s="16"/>
      <c r="I229" s="43"/>
    </row>
    <row r="230" spans="1:9" s="20" customFormat="1" x14ac:dyDescent="0.2">
      <c r="A230" s="1"/>
      <c r="B230" s="16"/>
      <c r="C230" s="22"/>
      <c r="F230" s="16"/>
      <c r="G230" s="16"/>
      <c r="H230" s="16"/>
      <c r="I230" s="43"/>
    </row>
    <row r="231" spans="1:9" s="20" customFormat="1" x14ac:dyDescent="0.2">
      <c r="A231" s="1"/>
      <c r="B231" s="16"/>
      <c r="C231" s="22"/>
      <c r="F231" s="16"/>
      <c r="G231" s="16"/>
      <c r="H231" s="16"/>
      <c r="I231" s="43"/>
    </row>
    <row r="232" spans="1:9" s="20" customFormat="1" x14ac:dyDescent="0.2">
      <c r="A232" s="1"/>
      <c r="B232" s="16"/>
      <c r="C232" s="22"/>
      <c r="F232" s="16"/>
      <c r="G232" s="16"/>
      <c r="H232" s="16"/>
      <c r="I232" s="43"/>
    </row>
    <row r="233" spans="1:9" s="20" customFormat="1" x14ac:dyDescent="0.2">
      <c r="A233" s="1"/>
      <c r="B233" s="16"/>
      <c r="C233" s="22"/>
      <c r="F233" s="16"/>
      <c r="G233" s="16"/>
      <c r="H233" s="16"/>
      <c r="I233" s="43"/>
    </row>
    <row r="234" spans="1:9" s="20" customFormat="1" x14ac:dyDescent="0.2">
      <c r="A234" s="1"/>
      <c r="B234" s="16"/>
      <c r="C234" s="22"/>
      <c r="F234" s="16"/>
      <c r="G234" s="16"/>
      <c r="H234" s="16"/>
      <c r="I234" s="43"/>
    </row>
    <row r="235" spans="1:9" s="20" customFormat="1" x14ac:dyDescent="0.2">
      <c r="A235" s="1"/>
      <c r="B235" s="16"/>
      <c r="C235" s="22"/>
      <c r="F235" s="16"/>
      <c r="G235" s="16"/>
      <c r="H235" s="16"/>
      <c r="I235" s="43"/>
    </row>
    <row r="236" spans="1:9" s="20" customFormat="1" x14ac:dyDescent="0.2">
      <c r="A236" s="1"/>
      <c r="B236" s="16"/>
      <c r="C236" s="22"/>
      <c r="F236" s="16"/>
      <c r="G236" s="16"/>
      <c r="H236" s="16"/>
      <c r="I236" s="43"/>
    </row>
    <row r="237" spans="1:9" s="20" customFormat="1" x14ac:dyDescent="0.2">
      <c r="A237" s="1"/>
      <c r="B237" s="16"/>
      <c r="C237" s="22"/>
      <c r="F237" s="16"/>
      <c r="G237" s="16"/>
      <c r="H237" s="16"/>
      <c r="I237" s="43"/>
    </row>
    <row r="238" spans="1:9" s="20" customFormat="1" x14ac:dyDescent="0.2">
      <c r="A238" s="128"/>
      <c r="B238" s="16"/>
      <c r="C238" s="21"/>
      <c r="D238" s="23"/>
      <c r="F238" s="16"/>
      <c r="G238" s="16"/>
      <c r="H238" s="16"/>
      <c r="I238" s="43"/>
    </row>
    <row r="239" spans="1:9" s="20" customFormat="1" x14ac:dyDescent="0.2">
      <c r="A239" s="128"/>
      <c r="B239" s="16"/>
      <c r="C239" s="21"/>
      <c r="D239" s="23"/>
      <c r="F239" s="16"/>
      <c r="G239" s="16"/>
      <c r="H239" s="16"/>
      <c r="I239" s="43"/>
    </row>
    <row r="240" spans="1:9" s="20" customFormat="1" x14ac:dyDescent="0.2">
      <c r="A240" s="128"/>
      <c r="B240" s="16"/>
      <c r="C240" s="21"/>
      <c r="D240" s="23"/>
      <c r="F240" s="16"/>
      <c r="G240" s="16"/>
      <c r="H240" s="16"/>
      <c r="I240" s="43"/>
    </row>
    <row r="241" spans="1:10" s="20" customFormat="1" x14ac:dyDescent="0.2">
      <c r="A241" s="128"/>
      <c r="B241" s="16"/>
      <c r="C241" s="21"/>
      <c r="D241" s="23"/>
      <c r="F241" s="16"/>
      <c r="G241" s="16"/>
      <c r="H241" s="16"/>
      <c r="I241" s="43"/>
    </row>
    <row r="242" spans="1:10" s="20" customFormat="1" x14ac:dyDescent="0.2">
      <c r="A242" s="128"/>
      <c r="B242" s="16"/>
      <c r="C242" s="21"/>
      <c r="D242" s="23"/>
      <c r="F242" s="16"/>
      <c r="G242" s="16"/>
      <c r="H242" s="16"/>
      <c r="I242" s="43"/>
    </row>
    <row r="243" spans="1:10" s="20" customFormat="1" x14ac:dyDescent="0.2">
      <c r="A243" s="128"/>
      <c r="B243" s="16"/>
      <c r="C243" s="21"/>
      <c r="D243" s="23"/>
      <c r="F243" s="16"/>
      <c r="G243" s="16"/>
      <c r="H243" s="16"/>
      <c r="I243" s="43"/>
    </row>
    <row r="244" spans="1:10" s="20" customFormat="1" x14ac:dyDescent="0.2">
      <c r="A244" s="128"/>
      <c r="B244" s="16"/>
      <c r="C244" s="21"/>
      <c r="D244" s="23"/>
      <c r="F244" s="16"/>
      <c r="G244" s="16"/>
      <c r="H244" s="16"/>
      <c r="I244" s="43"/>
    </row>
    <row r="245" spans="1:10" s="20" customFormat="1" x14ac:dyDescent="0.2">
      <c r="A245" s="128"/>
      <c r="B245" s="16"/>
      <c r="C245" s="21"/>
      <c r="D245" s="23"/>
      <c r="F245" s="16"/>
      <c r="G245" s="16"/>
      <c r="H245" s="16"/>
      <c r="I245" s="43"/>
    </row>
    <row r="246" spans="1:10" s="20" customFormat="1" x14ac:dyDescent="0.2">
      <c r="A246" s="128"/>
      <c r="B246" s="16"/>
      <c r="C246" s="21"/>
      <c r="D246" s="23"/>
      <c r="F246" s="16"/>
      <c r="G246" s="16"/>
      <c r="H246" s="16"/>
      <c r="I246" s="43"/>
    </row>
    <row r="247" spans="1:10" s="20" customFormat="1" x14ac:dyDescent="0.2">
      <c r="A247" s="128"/>
      <c r="B247" s="16"/>
      <c r="C247" s="21"/>
      <c r="D247" s="23"/>
      <c r="F247" s="16"/>
      <c r="G247" s="16"/>
      <c r="H247" s="16"/>
      <c r="I247" s="43"/>
    </row>
    <row r="248" spans="1:10" s="19" customFormat="1" x14ac:dyDescent="0.2">
      <c r="A248" s="128"/>
      <c r="B248" s="16"/>
      <c r="C248" s="21"/>
      <c r="D248" s="23"/>
      <c r="E248" s="20"/>
      <c r="F248" s="5"/>
      <c r="G248" s="16"/>
      <c r="H248" s="38"/>
      <c r="J248" s="20"/>
    </row>
    <row r="249" spans="1:10" s="19" customFormat="1" x14ac:dyDescent="0.2">
      <c r="A249" s="128"/>
      <c r="B249" s="16"/>
      <c r="C249" s="21"/>
      <c r="D249" s="23"/>
      <c r="E249" s="20"/>
      <c r="F249" s="5"/>
      <c r="G249" s="16"/>
      <c r="H249" s="38"/>
      <c r="J249" s="20"/>
    </row>
    <row r="250" spans="1:10" s="19" customFormat="1" x14ac:dyDescent="0.2">
      <c r="A250" s="128"/>
      <c r="B250" s="16"/>
      <c r="C250" s="21"/>
      <c r="D250" s="23"/>
      <c r="E250" s="20"/>
      <c r="F250" s="5"/>
      <c r="G250" s="16"/>
      <c r="H250" s="38"/>
      <c r="J250" s="20"/>
    </row>
    <row r="251" spans="1:10" s="19" customFormat="1" x14ac:dyDescent="0.2">
      <c r="A251" s="128"/>
      <c r="B251" s="16"/>
      <c r="C251" s="21"/>
      <c r="D251" s="23"/>
      <c r="E251" s="20"/>
      <c r="F251" s="5"/>
      <c r="G251" s="16"/>
      <c r="H251" s="38"/>
      <c r="J251" s="20"/>
    </row>
    <row r="252" spans="1:10" s="19" customFormat="1" x14ac:dyDescent="0.2">
      <c r="A252" s="128"/>
      <c r="B252" s="16"/>
      <c r="C252" s="21"/>
      <c r="D252" s="23"/>
      <c r="E252" s="20"/>
      <c r="F252" s="5"/>
      <c r="G252" s="16"/>
      <c r="H252" s="38"/>
      <c r="J252" s="20"/>
    </row>
    <row r="253" spans="1:10" s="19" customFormat="1" x14ac:dyDescent="0.2">
      <c r="A253" s="128"/>
      <c r="B253" s="16"/>
      <c r="C253" s="21"/>
      <c r="D253" s="23"/>
      <c r="E253" s="20"/>
      <c r="F253" s="5"/>
      <c r="G253" s="16"/>
      <c r="H253" s="38"/>
      <c r="J253" s="20"/>
    </row>
    <row r="254" spans="1:10" s="19" customFormat="1" x14ac:dyDescent="0.2">
      <c r="A254" s="128"/>
      <c r="B254" s="16"/>
      <c r="C254" s="21"/>
      <c r="D254" s="23"/>
      <c r="E254" s="20"/>
      <c r="F254" s="5"/>
      <c r="G254" s="16"/>
      <c r="H254" s="38"/>
      <c r="J254" s="20"/>
    </row>
    <row r="255" spans="1:10" s="19" customFormat="1" x14ac:dyDescent="0.2">
      <c r="A255" s="128"/>
      <c r="B255" s="16"/>
      <c r="C255" s="21"/>
      <c r="D255" s="23"/>
      <c r="E255" s="20"/>
      <c r="F255" s="5"/>
      <c r="G255" s="16"/>
      <c r="H255" s="38"/>
      <c r="J255" s="20"/>
    </row>
    <row r="256" spans="1:10" s="19" customFormat="1" x14ac:dyDescent="0.2">
      <c r="A256" s="1"/>
      <c r="B256" s="16"/>
      <c r="C256" s="22"/>
      <c r="D256" s="20"/>
      <c r="E256" s="20"/>
      <c r="F256" s="5"/>
      <c r="G256" s="16"/>
      <c r="H256" s="38"/>
      <c r="J256" s="20"/>
    </row>
    <row r="257" spans="1:10" s="19" customFormat="1" x14ac:dyDescent="0.2">
      <c r="A257" s="1"/>
      <c r="B257" s="16"/>
      <c r="C257" s="22"/>
      <c r="D257" s="20"/>
      <c r="E257" s="20"/>
      <c r="F257" s="5"/>
      <c r="G257" s="2"/>
      <c r="H257" s="38"/>
      <c r="J257" s="20"/>
    </row>
    <row r="258" spans="1:10" s="19" customFormat="1" x14ac:dyDescent="0.2">
      <c r="A258" s="1"/>
      <c r="B258" s="16"/>
      <c r="C258" s="22"/>
      <c r="D258" s="20"/>
      <c r="E258" s="20"/>
      <c r="F258" s="5"/>
      <c r="G258" s="16"/>
      <c r="H258" s="38"/>
      <c r="J258" s="20"/>
    </row>
    <row r="259" spans="1:10" s="19" customFormat="1" x14ac:dyDescent="0.2">
      <c r="A259" s="1"/>
      <c r="B259" s="16"/>
      <c r="C259" s="22"/>
      <c r="D259" s="20"/>
      <c r="E259" s="20"/>
      <c r="F259" s="5"/>
      <c r="G259" s="16"/>
      <c r="H259" s="38"/>
      <c r="J259" s="20"/>
    </row>
    <row r="260" spans="1:10" s="19" customFormat="1" x14ac:dyDescent="0.2">
      <c r="A260" s="1"/>
      <c r="B260" s="16"/>
      <c r="C260" s="22"/>
      <c r="D260" s="20"/>
      <c r="E260" s="20"/>
      <c r="F260" s="5"/>
      <c r="G260" s="16"/>
      <c r="H260" s="38"/>
      <c r="J260" s="20"/>
    </row>
    <row r="261" spans="1:10" s="19" customFormat="1" x14ac:dyDescent="0.2">
      <c r="A261" s="1"/>
      <c r="B261" s="16"/>
      <c r="C261" s="22"/>
      <c r="D261" s="20"/>
      <c r="E261" s="20"/>
      <c r="F261" s="5"/>
      <c r="G261" s="16"/>
      <c r="H261" s="38"/>
      <c r="J261" s="20"/>
    </row>
    <row r="262" spans="1:10" s="19" customFormat="1" x14ac:dyDescent="0.2">
      <c r="A262" s="1"/>
      <c r="B262" s="16"/>
      <c r="C262" s="22"/>
      <c r="D262" s="20"/>
      <c r="E262" s="20"/>
      <c r="F262" s="5"/>
      <c r="G262" s="2"/>
      <c r="H262" s="16"/>
      <c r="J262" s="20"/>
    </row>
    <row r="263" spans="1:10" s="19" customFormat="1" x14ac:dyDescent="0.2">
      <c r="A263" s="1"/>
      <c r="B263" s="16"/>
      <c r="C263" s="22"/>
      <c r="D263" s="20"/>
      <c r="E263" s="20"/>
      <c r="F263" s="5"/>
      <c r="G263" s="16"/>
      <c r="H263" s="38"/>
      <c r="J263" s="20"/>
    </row>
    <row r="264" spans="1:10" s="19" customFormat="1" x14ac:dyDescent="0.2">
      <c r="A264" s="1"/>
      <c r="B264" s="16"/>
      <c r="C264" s="22"/>
      <c r="D264" s="20"/>
      <c r="E264" s="20"/>
      <c r="F264" s="5"/>
      <c r="G264" s="16"/>
      <c r="H264" s="38"/>
      <c r="J264" s="20"/>
    </row>
    <row r="266" spans="1:10" s="19" customFormat="1" x14ac:dyDescent="0.2">
      <c r="A266" s="5"/>
      <c r="B266" s="16"/>
      <c r="C266" s="22"/>
      <c r="D266" s="20"/>
      <c r="E266" s="20"/>
      <c r="F266" s="18"/>
      <c r="G266" s="2"/>
      <c r="H266" s="16"/>
      <c r="J266" s="20"/>
    </row>
    <row r="268" spans="1:10" s="19" customFormat="1" x14ac:dyDescent="0.2">
      <c r="A268" s="5"/>
      <c r="B268" s="16"/>
      <c r="C268" s="22"/>
      <c r="D268" s="20"/>
      <c r="E268" s="20"/>
      <c r="F268" s="18"/>
      <c r="G268" s="2"/>
      <c r="H268" s="16"/>
      <c r="J268" s="20"/>
    </row>
    <row r="269" spans="1:10" s="19" customFormat="1" x14ac:dyDescent="0.2">
      <c r="A269" s="5"/>
      <c r="B269" s="16"/>
      <c r="C269" s="22"/>
      <c r="D269" s="20"/>
      <c r="E269" s="20"/>
      <c r="F269" s="18"/>
      <c r="G269" s="2"/>
      <c r="H269" s="16"/>
      <c r="J269" s="20"/>
    </row>
    <row r="270" spans="1:10" s="19" customFormat="1" x14ac:dyDescent="0.2">
      <c r="A270" s="5"/>
      <c r="B270" s="16"/>
      <c r="C270" s="22"/>
      <c r="D270" s="20"/>
      <c r="E270" s="20"/>
      <c r="F270" s="18"/>
      <c r="G270" s="2"/>
      <c r="H270" s="16"/>
      <c r="J270" s="20"/>
    </row>
    <row r="271" spans="1:10" s="19" customFormat="1" x14ac:dyDescent="0.2">
      <c r="A271" s="5"/>
      <c r="B271" s="16"/>
      <c r="C271" s="22"/>
      <c r="D271" s="20"/>
      <c r="E271" s="20"/>
      <c r="F271" s="18"/>
      <c r="G271" s="2"/>
      <c r="H271" s="16"/>
      <c r="J271" s="20"/>
    </row>
    <row r="272" spans="1:10" s="19" customFormat="1" x14ac:dyDescent="0.2">
      <c r="A272" s="5"/>
      <c r="B272" s="16"/>
      <c r="C272" s="22"/>
      <c r="D272" s="20"/>
      <c r="E272" s="20"/>
      <c r="F272" s="18"/>
      <c r="G272" s="2"/>
      <c r="H272" s="16"/>
      <c r="J272" s="20"/>
    </row>
    <row r="273" spans="1:10" s="19" customFormat="1" x14ac:dyDescent="0.2">
      <c r="A273" s="5"/>
      <c r="B273" s="16"/>
      <c r="C273" s="22"/>
      <c r="D273" s="20"/>
      <c r="E273" s="20"/>
      <c r="F273" s="18"/>
      <c r="G273" s="2"/>
      <c r="H273" s="16"/>
      <c r="J273" s="20"/>
    </row>
    <row r="274" spans="1:10" s="19" customFormat="1" x14ac:dyDescent="0.2">
      <c r="A274" s="5"/>
      <c r="B274" s="16"/>
      <c r="C274" s="22"/>
      <c r="D274" s="20"/>
      <c r="E274" s="20"/>
      <c r="F274" s="18"/>
      <c r="G274" s="2"/>
      <c r="H274" s="16"/>
      <c r="J274" s="20"/>
    </row>
    <row r="276" spans="1:10" s="19" customFormat="1" x14ac:dyDescent="0.2">
      <c r="A276" s="5"/>
      <c r="B276" s="16"/>
      <c r="C276" s="22"/>
      <c r="D276" s="44"/>
      <c r="E276" s="20"/>
      <c r="F276" s="18"/>
      <c r="G276" s="2"/>
      <c r="H276" s="16"/>
      <c r="J276" s="20"/>
    </row>
    <row r="277" spans="1:10" s="19" customFormat="1" x14ac:dyDescent="0.2">
      <c r="A277" s="5"/>
      <c r="B277" s="16"/>
      <c r="C277" s="22"/>
      <c r="D277" s="45"/>
      <c r="E277" s="20"/>
      <c r="F277" s="18"/>
      <c r="G277" s="2"/>
      <c r="H277" s="16"/>
      <c r="J277" s="20"/>
    </row>
    <row r="278" spans="1:10" s="19" customFormat="1" x14ac:dyDescent="0.2">
      <c r="A278" s="5"/>
      <c r="B278" s="16"/>
      <c r="C278" s="22"/>
      <c r="D278" s="45"/>
      <c r="E278" s="20"/>
      <c r="F278" s="18"/>
      <c r="G278" s="2"/>
      <c r="H278" s="16"/>
      <c r="J278" s="20"/>
    </row>
    <row r="279" spans="1:10" s="19" customFormat="1" x14ac:dyDescent="0.2">
      <c r="A279" s="5"/>
      <c r="B279" s="16"/>
      <c r="C279" s="22"/>
      <c r="D279" s="45"/>
      <c r="E279" s="20"/>
      <c r="F279" s="18"/>
      <c r="G279" s="2"/>
      <c r="H279" s="16"/>
      <c r="J279" s="20"/>
    </row>
    <row r="280" spans="1:10" s="20" customFormat="1" x14ac:dyDescent="0.2">
      <c r="A280" s="5"/>
      <c r="B280" s="16"/>
      <c r="C280" s="22"/>
      <c r="D280" s="45"/>
      <c r="F280" s="18"/>
      <c r="G280" s="2"/>
      <c r="H280" s="16"/>
      <c r="I280" s="19"/>
    </row>
    <row r="281" spans="1:10" s="20" customFormat="1" x14ac:dyDescent="0.2">
      <c r="A281" s="5"/>
      <c r="B281" s="16"/>
      <c r="C281" s="22"/>
      <c r="D281" s="45"/>
      <c r="F281" s="18"/>
      <c r="G281" s="2"/>
      <c r="H281" s="16"/>
      <c r="I281" s="19"/>
    </row>
    <row r="282" spans="1:10" s="20" customFormat="1" x14ac:dyDescent="0.2">
      <c r="A282" s="5"/>
      <c r="B282" s="16"/>
      <c r="C282" s="38"/>
      <c r="D282" s="45"/>
      <c r="F282" s="18"/>
      <c r="G282" s="2"/>
      <c r="H282" s="16"/>
      <c r="I282" s="19"/>
    </row>
    <row r="283" spans="1:10" s="20" customFormat="1" x14ac:dyDescent="0.2">
      <c r="A283" s="5"/>
      <c r="B283" s="16"/>
      <c r="C283" s="38"/>
      <c r="D283" s="45"/>
      <c r="F283" s="18"/>
      <c r="G283" s="2"/>
      <c r="H283" s="16"/>
      <c r="I283" s="19"/>
    </row>
    <row r="284" spans="1:10" s="20" customFormat="1" x14ac:dyDescent="0.2">
      <c r="A284" s="5"/>
      <c r="B284" s="16"/>
      <c r="C284" s="22"/>
      <c r="D284" s="45"/>
      <c r="F284" s="18"/>
      <c r="G284" s="2"/>
      <c r="H284" s="16"/>
      <c r="I284" s="19"/>
    </row>
    <row r="285" spans="1:10" s="20" customFormat="1" x14ac:dyDescent="0.2">
      <c r="A285" s="5"/>
      <c r="B285" s="16"/>
      <c r="C285" s="22"/>
      <c r="D285" s="45"/>
      <c r="F285" s="18"/>
      <c r="G285" s="2"/>
      <c r="H285" s="16"/>
      <c r="I285" s="19"/>
    </row>
    <row r="286" spans="1:10" s="20" customFormat="1" x14ac:dyDescent="0.2">
      <c r="A286" s="5"/>
      <c r="B286" s="16"/>
      <c r="C286" s="38"/>
      <c r="D286" s="45"/>
      <c r="F286" s="18"/>
      <c r="G286" s="2"/>
      <c r="H286" s="16"/>
      <c r="I286" s="19"/>
    </row>
    <row r="287" spans="1:10" s="20" customFormat="1" x14ac:dyDescent="0.2">
      <c r="A287" s="5"/>
      <c r="B287" s="16"/>
      <c r="C287" s="22"/>
      <c r="D287" s="45"/>
      <c r="F287" s="18"/>
      <c r="G287" s="2"/>
      <c r="H287" s="16"/>
      <c r="I287" s="19"/>
    </row>
    <row r="288" spans="1:10" s="20" customFormat="1" x14ac:dyDescent="0.2">
      <c r="A288" s="5"/>
      <c r="B288" s="16"/>
      <c r="C288" s="22"/>
      <c r="D288" s="45"/>
      <c r="F288" s="18"/>
      <c r="G288" s="2"/>
      <c r="H288" s="16"/>
      <c r="I288" s="19"/>
    </row>
    <row r="289" spans="1:9" s="20" customFormat="1" x14ac:dyDescent="0.2">
      <c r="A289" s="5"/>
      <c r="B289" s="16"/>
      <c r="C289" s="22"/>
      <c r="D289" s="45"/>
      <c r="F289" s="18"/>
      <c r="G289" s="2"/>
      <c r="H289" s="16"/>
      <c r="I289" s="19"/>
    </row>
    <row r="290" spans="1:9" s="20" customFormat="1" x14ac:dyDescent="0.2">
      <c r="A290" s="5"/>
      <c r="B290" s="16"/>
      <c r="C290" s="22"/>
      <c r="D290" s="45"/>
      <c r="F290" s="18"/>
      <c r="G290" s="2"/>
      <c r="H290" s="16"/>
      <c r="I290" s="19"/>
    </row>
    <row r="291" spans="1:9" s="20" customFormat="1" x14ac:dyDescent="0.2">
      <c r="A291" s="5"/>
      <c r="B291" s="16"/>
      <c r="C291" s="22"/>
      <c r="D291" s="45"/>
      <c r="F291" s="18"/>
      <c r="G291" s="2"/>
      <c r="H291" s="16"/>
      <c r="I291" s="19"/>
    </row>
    <row r="292" spans="1:9" s="20" customFormat="1" x14ac:dyDescent="0.2">
      <c r="A292" s="5"/>
      <c r="B292" s="16"/>
      <c r="C292" s="22"/>
      <c r="D292" s="45"/>
      <c r="F292" s="18"/>
      <c r="G292" s="2"/>
      <c r="H292" s="16"/>
      <c r="I292" s="19"/>
    </row>
    <row r="293" spans="1:9" s="20" customFormat="1" x14ac:dyDescent="0.2">
      <c r="A293" s="5"/>
      <c r="B293" s="16"/>
      <c r="C293" s="22"/>
      <c r="D293" s="45"/>
      <c r="F293" s="18"/>
      <c r="G293" s="2"/>
      <c r="H293" s="16"/>
      <c r="I293" s="19"/>
    </row>
    <row r="294" spans="1:9" s="20" customFormat="1" x14ac:dyDescent="0.2">
      <c r="A294" s="5"/>
      <c r="B294" s="16"/>
      <c r="C294" s="22"/>
      <c r="D294" s="45"/>
      <c r="F294" s="18"/>
      <c r="G294" s="2"/>
      <c r="H294" s="16"/>
      <c r="I294" s="19"/>
    </row>
    <row r="295" spans="1:9" s="20" customFormat="1" x14ac:dyDescent="0.2">
      <c r="A295" s="5"/>
      <c r="B295" s="16"/>
      <c r="C295" s="22"/>
      <c r="D295" s="45"/>
      <c r="F295" s="18"/>
      <c r="G295" s="2"/>
      <c r="H295" s="16"/>
      <c r="I295" s="19"/>
    </row>
    <row r="296" spans="1:9" s="20" customFormat="1" x14ac:dyDescent="0.2">
      <c r="A296" s="5"/>
      <c r="B296" s="16"/>
      <c r="C296" s="22"/>
      <c r="D296" s="45"/>
      <c r="F296" s="18"/>
      <c r="G296" s="2"/>
      <c r="H296" s="16"/>
      <c r="I296" s="19"/>
    </row>
    <row r="297" spans="1:9" s="20" customFormat="1" x14ac:dyDescent="0.2">
      <c r="A297" s="5"/>
      <c r="B297" s="16"/>
      <c r="C297" s="16"/>
      <c r="D297" s="45"/>
      <c r="F297" s="18"/>
      <c r="G297" s="2"/>
      <c r="H297" s="16"/>
      <c r="I297" s="19"/>
    </row>
    <row r="298" spans="1:9" s="20" customFormat="1" x14ac:dyDescent="0.2">
      <c r="A298" s="5"/>
      <c r="B298" s="16"/>
      <c r="C298" s="22"/>
      <c r="D298" s="45"/>
      <c r="F298" s="18"/>
      <c r="G298" s="2"/>
      <c r="H298" s="16"/>
      <c r="I298" s="19"/>
    </row>
    <row r="302" spans="1:9" s="20" customFormat="1" x14ac:dyDescent="0.2">
      <c r="A302" s="5"/>
      <c r="B302" s="16"/>
      <c r="C302" s="22"/>
      <c r="F302" s="18"/>
      <c r="G302" s="2"/>
      <c r="H302" s="16"/>
      <c r="I302" s="19"/>
    </row>
    <row r="303" spans="1:9" s="20" customFormat="1" x14ac:dyDescent="0.2">
      <c r="A303" s="5"/>
      <c r="B303" s="16"/>
      <c r="C303" s="22"/>
      <c r="F303" s="18"/>
      <c r="G303" s="2"/>
      <c r="H303" s="16"/>
      <c r="I303" s="19"/>
    </row>
    <row r="304" spans="1:9" s="20" customFormat="1" x14ac:dyDescent="0.2">
      <c r="A304" s="5"/>
      <c r="B304" s="16"/>
      <c r="C304" s="22"/>
      <c r="F304" s="18"/>
      <c r="G304" s="2"/>
      <c r="H304" s="16"/>
      <c r="I304" s="19"/>
    </row>
    <row r="305" spans="1:9" s="20" customFormat="1" x14ac:dyDescent="0.2">
      <c r="A305" s="5"/>
      <c r="B305" s="16"/>
      <c r="C305" s="22"/>
      <c r="F305" s="18"/>
      <c r="G305" s="2"/>
      <c r="H305" s="16"/>
      <c r="I305" s="19"/>
    </row>
    <row r="306" spans="1:9" s="20" customFormat="1" x14ac:dyDescent="0.2">
      <c r="A306" s="5"/>
      <c r="B306" s="16"/>
      <c r="C306" s="22"/>
      <c r="F306" s="18"/>
      <c r="G306" s="2"/>
      <c r="H306" s="16"/>
      <c r="I306" s="19"/>
    </row>
    <row r="307" spans="1:9" s="20" customFormat="1" x14ac:dyDescent="0.2">
      <c r="A307" s="5"/>
      <c r="B307" s="16"/>
      <c r="C307" s="22"/>
      <c r="F307" s="18"/>
      <c r="G307" s="2"/>
      <c r="H307" s="16"/>
      <c r="I307" s="19"/>
    </row>
    <row r="308" spans="1:9" s="20" customFormat="1" x14ac:dyDescent="0.2">
      <c r="A308" s="5"/>
      <c r="B308" s="16"/>
      <c r="C308" s="22"/>
      <c r="F308" s="18"/>
      <c r="G308" s="2"/>
      <c r="H308" s="16"/>
      <c r="I308" s="19"/>
    </row>
    <row r="309" spans="1:9" s="20" customFormat="1" x14ac:dyDescent="0.2">
      <c r="A309" s="5"/>
      <c r="B309" s="16"/>
      <c r="C309" s="22"/>
      <c r="F309" s="18"/>
      <c r="G309" s="2"/>
      <c r="H309" s="16"/>
      <c r="I309" s="19"/>
    </row>
    <row r="310" spans="1:9" s="20" customFormat="1" x14ac:dyDescent="0.2">
      <c r="A310" s="5"/>
      <c r="B310" s="16"/>
      <c r="C310" s="22"/>
      <c r="F310" s="18"/>
      <c r="G310" s="2"/>
      <c r="H310" s="16"/>
      <c r="I310" s="19"/>
    </row>
    <row r="311" spans="1:9" s="20" customFormat="1" x14ac:dyDescent="0.2">
      <c r="A311" s="5"/>
      <c r="B311" s="16"/>
      <c r="C311" s="22"/>
      <c r="F311" s="5"/>
      <c r="G311" s="16"/>
      <c r="H311" s="16"/>
      <c r="I311" s="46"/>
    </row>
    <row r="312" spans="1:9" s="20" customFormat="1" x14ac:dyDescent="0.2">
      <c r="A312" s="5"/>
      <c r="B312" s="16"/>
      <c r="C312" s="22"/>
      <c r="D312" s="18"/>
      <c r="F312" s="5"/>
      <c r="G312" s="16"/>
      <c r="H312" s="16"/>
      <c r="I312" s="46"/>
    </row>
    <row r="313" spans="1:9" s="20" customFormat="1" x14ac:dyDescent="0.2">
      <c r="A313" s="5"/>
      <c r="B313" s="16"/>
      <c r="C313" s="22"/>
      <c r="D313" s="18"/>
      <c r="F313" s="5"/>
      <c r="G313" s="16"/>
      <c r="H313" s="16"/>
      <c r="I313" s="46"/>
    </row>
    <row r="314" spans="1:9" s="20" customFormat="1" x14ac:dyDescent="0.2">
      <c r="A314" s="5"/>
      <c r="B314" s="16"/>
      <c r="C314" s="22"/>
      <c r="D314" s="18"/>
      <c r="F314" s="5"/>
      <c r="G314" s="16"/>
      <c r="H314" s="16"/>
      <c r="I314" s="46"/>
    </row>
    <row r="315" spans="1:9" s="20" customFormat="1" x14ac:dyDescent="0.2">
      <c r="A315" s="5"/>
      <c r="B315" s="16"/>
      <c r="C315" s="22"/>
      <c r="D315" s="18"/>
      <c r="F315" s="5"/>
      <c r="G315" s="16"/>
      <c r="H315" s="16"/>
      <c r="I315" s="46"/>
    </row>
    <row r="316" spans="1:9" s="20" customFormat="1" x14ac:dyDescent="0.2">
      <c r="A316" s="5"/>
      <c r="B316" s="16"/>
      <c r="C316" s="22"/>
      <c r="D316" s="18"/>
      <c r="F316" s="18"/>
      <c r="G316" s="2"/>
      <c r="H316" s="16"/>
      <c r="I316" s="46"/>
    </row>
    <row r="317" spans="1:9" s="20" customFormat="1" x14ac:dyDescent="0.2">
      <c r="A317" s="5"/>
      <c r="B317" s="16"/>
      <c r="C317" s="22"/>
      <c r="D317" s="18"/>
      <c r="F317" s="18"/>
      <c r="G317" s="2"/>
      <c r="H317" s="16"/>
      <c r="I317" s="46"/>
    </row>
    <row r="318" spans="1:9" s="20" customFormat="1" x14ac:dyDescent="0.2">
      <c r="A318" s="5"/>
      <c r="B318" s="16"/>
      <c r="C318" s="22"/>
      <c r="D318" s="18"/>
      <c r="F318" s="18"/>
      <c r="G318" s="2"/>
      <c r="H318" s="16"/>
      <c r="I318" s="46"/>
    </row>
    <row r="319" spans="1:9" s="20" customFormat="1" x14ac:dyDescent="0.2">
      <c r="A319" s="5"/>
      <c r="B319" s="16"/>
      <c r="C319" s="22"/>
      <c r="D319" s="18"/>
      <c r="F319" s="18"/>
      <c r="G319" s="2"/>
      <c r="H319" s="16"/>
      <c r="I319" s="46"/>
    </row>
    <row r="320" spans="1:9" s="20" customFormat="1" x14ac:dyDescent="0.2">
      <c r="A320" s="5"/>
      <c r="B320" s="16"/>
      <c r="C320" s="22"/>
      <c r="D320" s="18"/>
      <c r="F320" s="18"/>
      <c r="G320" s="2"/>
      <c r="H320" s="16"/>
      <c r="I320" s="46"/>
    </row>
    <row r="321" spans="1:9" s="20" customFormat="1" x14ac:dyDescent="0.2">
      <c r="A321" s="5"/>
      <c r="B321" s="16"/>
      <c r="C321" s="22"/>
      <c r="D321" s="18"/>
      <c r="F321" s="18"/>
      <c r="G321" s="2"/>
      <c r="H321" s="16"/>
      <c r="I321" s="46"/>
    </row>
    <row r="322" spans="1:9" s="20" customFormat="1" x14ac:dyDescent="0.2">
      <c r="A322" s="1"/>
      <c r="B322" s="16"/>
      <c r="C322" s="22"/>
      <c r="F322" s="18"/>
      <c r="G322" s="2"/>
      <c r="H322" s="16"/>
      <c r="I322" s="46"/>
    </row>
    <row r="323" spans="1:9" s="20" customFormat="1" x14ac:dyDescent="0.2">
      <c r="A323" s="1"/>
      <c r="B323" s="16"/>
      <c r="C323" s="22"/>
      <c r="F323" s="18"/>
      <c r="G323" s="2"/>
      <c r="H323" s="16"/>
      <c r="I323" s="46"/>
    </row>
    <row r="324" spans="1:9" s="20" customFormat="1" x14ac:dyDescent="0.2">
      <c r="A324" s="1"/>
      <c r="B324" s="16"/>
      <c r="C324" s="22"/>
      <c r="F324" s="18"/>
      <c r="G324" s="2"/>
      <c r="H324" s="16"/>
      <c r="I324" s="46"/>
    </row>
    <row r="325" spans="1:9" s="20" customFormat="1" x14ac:dyDescent="0.2">
      <c r="A325" s="1"/>
      <c r="B325" s="16"/>
      <c r="C325" s="22"/>
      <c r="F325" s="18"/>
      <c r="G325" s="2"/>
      <c r="H325" s="16"/>
      <c r="I325" s="46"/>
    </row>
    <row r="326" spans="1:9" s="20" customFormat="1" x14ac:dyDescent="0.2">
      <c r="A326" s="1"/>
      <c r="B326" s="16"/>
      <c r="C326" s="22"/>
      <c r="F326" s="18"/>
      <c r="G326" s="2"/>
      <c r="H326" s="16"/>
      <c r="I326" s="46"/>
    </row>
    <row r="327" spans="1:9" s="20" customFormat="1" x14ac:dyDescent="0.2">
      <c r="A327" s="1"/>
      <c r="B327" s="16"/>
      <c r="C327" s="22"/>
      <c r="F327" s="18"/>
      <c r="G327" s="2"/>
      <c r="H327" s="16"/>
      <c r="I327" s="46"/>
    </row>
    <row r="328" spans="1:9" s="20" customFormat="1" x14ac:dyDescent="0.2">
      <c r="A328" s="1"/>
      <c r="B328" s="16"/>
      <c r="C328" s="22"/>
      <c r="F328" s="18"/>
      <c r="G328" s="2"/>
      <c r="H328" s="16"/>
      <c r="I328" s="46"/>
    </row>
    <row r="329" spans="1:9" s="20" customFormat="1" x14ac:dyDescent="0.2">
      <c r="A329" s="1"/>
      <c r="B329" s="16"/>
      <c r="C329" s="22"/>
      <c r="F329" s="18"/>
      <c r="G329" s="2"/>
      <c r="H329" s="16"/>
      <c r="I329" s="46"/>
    </row>
    <row r="330" spans="1:9" s="20" customFormat="1" x14ac:dyDescent="0.2">
      <c r="A330" s="1"/>
      <c r="B330" s="16"/>
      <c r="C330" s="22"/>
      <c r="F330" s="18"/>
      <c r="G330" s="2"/>
      <c r="H330" s="16"/>
      <c r="I330" s="46"/>
    </row>
    <row r="331" spans="1:9" s="20" customFormat="1" x14ac:dyDescent="0.2">
      <c r="A331" s="1"/>
      <c r="B331" s="16"/>
      <c r="C331" s="22"/>
      <c r="F331" s="18"/>
      <c r="G331" s="2"/>
      <c r="H331" s="16"/>
      <c r="I331" s="46"/>
    </row>
    <row r="332" spans="1:9" s="20" customFormat="1" x14ac:dyDescent="0.2">
      <c r="A332" s="1"/>
      <c r="B332" s="16"/>
      <c r="C332" s="22"/>
      <c r="F332" s="18"/>
      <c r="G332" s="2"/>
      <c r="H332" s="16"/>
      <c r="I332" s="46"/>
    </row>
    <row r="333" spans="1:9" s="20" customFormat="1" x14ac:dyDescent="0.2">
      <c r="A333" s="1"/>
      <c r="B333" s="16"/>
      <c r="C333" s="22"/>
      <c r="F333" s="18"/>
      <c r="G333" s="2"/>
      <c r="H333" s="16"/>
      <c r="I333" s="46"/>
    </row>
    <row r="334" spans="1:9" s="20" customFormat="1" x14ac:dyDescent="0.2">
      <c r="A334" s="1"/>
      <c r="B334" s="16"/>
      <c r="C334" s="22"/>
      <c r="F334" s="18"/>
      <c r="G334" s="2"/>
      <c r="H334" s="16"/>
      <c r="I334" s="46"/>
    </row>
    <row r="335" spans="1:9" s="20" customFormat="1" x14ac:dyDescent="0.2">
      <c r="A335" s="1"/>
      <c r="B335" s="16"/>
      <c r="C335" s="22"/>
      <c r="F335" s="18"/>
      <c r="G335" s="2"/>
      <c r="H335" s="16"/>
      <c r="I335" s="46"/>
    </row>
    <row r="336" spans="1:9" s="20" customFormat="1" x14ac:dyDescent="0.2">
      <c r="A336" s="1"/>
      <c r="B336" s="16"/>
      <c r="C336" s="22"/>
      <c r="F336" s="18"/>
      <c r="G336" s="2"/>
      <c r="H336" s="16"/>
      <c r="I336" s="46"/>
    </row>
    <row r="337" spans="1:9" s="20" customFormat="1" x14ac:dyDescent="0.2">
      <c r="A337" s="1"/>
      <c r="B337" s="16"/>
      <c r="C337" s="22"/>
      <c r="F337" s="18"/>
      <c r="G337" s="2"/>
      <c r="H337" s="16"/>
      <c r="I337" s="46"/>
    </row>
  </sheetData>
  <mergeCells count="30">
    <mergeCell ref="A85:A88"/>
    <mergeCell ref="B85:B88"/>
    <mergeCell ref="D85:D88"/>
    <mergeCell ref="E73:E76"/>
    <mergeCell ref="A77:A80"/>
    <mergeCell ref="B77:B80"/>
    <mergeCell ref="D77:D80"/>
    <mergeCell ref="A81:A84"/>
    <mergeCell ref="B81:B84"/>
    <mergeCell ref="D81:D84"/>
    <mergeCell ref="A69:A72"/>
    <mergeCell ref="B69:B72"/>
    <mergeCell ref="D69:D72"/>
    <mergeCell ref="A73:A76"/>
    <mergeCell ref="B73:B76"/>
    <mergeCell ref="D73:D76"/>
    <mergeCell ref="I65:I68"/>
    <mergeCell ref="A1:I1"/>
    <mergeCell ref="A2:I2"/>
    <mergeCell ref="A61:A64"/>
    <mergeCell ref="B61:B64"/>
    <mergeCell ref="D61:D64"/>
    <mergeCell ref="F61:F64"/>
    <mergeCell ref="G61:G64"/>
    <mergeCell ref="I61:I64"/>
    <mergeCell ref="A65:A68"/>
    <mergeCell ref="B65:B68"/>
    <mergeCell ref="D65:D68"/>
    <mergeCell ref="F65:F68"/>
    <mergeCell ref="G65:G68"/>
  </mergeCells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7"/>
  <sheetViews>
    <sheetView topLeftCell="A7" zoomScale="115" zoomScaleNormal="115" workbookViewId="0">
      <selection activeCell="C27" sqref="C27"/>
    </sheetView>
  </sheetViews>
  <sheetFormatPr defaultRowHeight="12.75" x14ac:dyDescent="0.2"/>
  <cols>
    <col min="1" max="1" width="6.5703125" style="2" customWidth="1"/>
    <col min="2" max="2" width="20" style="16" customWidth="1"/>
    <col min="3" max="3" width="7.85546875" style="20" customWidth="1"/>
    <col min="4" max="4" width="5.85546875" style="81" customWidth="1"/>
    <col min="5" max="5" width="7.7109375" style="16" customWidth="1"/>
    <col min="6" max="6" width="6.28515625" style="2" customWidth="1"/>
    <col min="7" max="7" width="19.28515625" style="16" customWidth="1"/>
    <col min="8" max="8" width="5.28515625" style="84" customWidth="1"/>
    <col min="9" max="9" width="5.28515625" style="81" customWidth="1"/>
    <col min="10" max="256" width="9.140625" style="16"/>
    <col min="257" max="257" width="6.5703125" style="16" customWidth="1"/>
    <col min="258" max="258" width="20" style="16" customWidth="1"/>
    <col min="259" max="259" width="7.85546875" style="16" customWidth="1"/>
    <col min="260" max="260" width="5.85546875" style="16" customWidth="1"/>
    <col min="261" max="261" width="7.7109375" style="16" customWidth="1"/>
    <col min="262" max="262" width="6.28515625" style="16" customWidth="1"/>
    <col min="263" max="263" width="19.28515625" style="16" customWidth="1"/>
    <col min="264" max="265" width="5.28515625" style="16" customWidth="1"/>
    <col min="266" max="512" width="9.140625" style="16"/>
    <col min="513" max="513" width="6.5703125" style="16" customWidth="1"/>
    <col min="514" max="514" width="20" style="16" customWidth="1"/>
    <col min="515" max="515" width="7.85546875" style="16" customWidth="1"/>
    <col min="516" max="516" width="5.85546875" style="16" customWidth="1"/>
    <col min="517" max="517" width="7.7109375" style="16" customWidth="1"/>
    <col min="518" max="518" width="6.28515625" style="16" customWidth="1"/>
    <col min="519" max="519" width="19.28515625" style="16" customWidth="1"/>
    <col min="520" max="521" width="5.28515625" style="16" customWidth="1"/>
    <col min="522" max="768" width="9.140625" style="16"/>
    <col min="769" max="769" width="6.5703125" style="16" customWidth="1"/>
    <col min="770" max="770" width="20" style="16" customWidth="1"/>
    <col min="771" max="771" width="7.85546875" style="16" customWidth="1"/>
    <col min="772" max="772" width="5.85546875" style="16" customWidth="1"/>
    <col min="773" max="773" width="7.7109375" style="16" customWidth="1"/>
    <col min="774" max="774" width="6.28515625" style="16" customWidth="1"/>
    <col min="775" max="775" width="19.28515625" style="16" customWidth="1"/>
    <col min="776" max="777" width="5.28515625" style="16" customWidth="1"/>
    <col min="778" max="1024" width="9.140625" style="16"/>
    <col min="1025" max="1025" width="6.5703125" style="16" customWidth="1"/>
    <col min="1026" max="1026" width="20" style="16" customWidth="1"/>
    <col min="1027" max="1027" width="7.85546875" style="16" customWidth="1"/>
    <col min="1028" max="1028" width="5.85546875" style="16" customWidth="1"/>
    <col min="1029" max="1029" width="7.7109375" style="16" customWidth="1"/>
    <col min="1030" max="1030" width="6.28515625" style="16" customWidth="1"/>
    <col min="1031" max="1031" width="19.28515625" style="16" customWidth="1"/>
    <col min="1032" max="1033" width="5.28515625" style="16" customWidth="1"/>
    <col min="1034" max="1280" width="9.140625" style="16"/>
    <col min="1281" max="1281" width="6.5703125" style="16" customWidth="1"/>
    <col min="1282" max="1282" width="20" style="16" customWidth="1"/>
    <col min="1283" max="1283" width="7.85546875" style="16" customWidth="1"/>
    <col min="1284" max="1284" width="5.85546875" style="16" customWidth="1"/>
    <col min="1285" max="1285" width="7.7109375" style="16" customWidth="1"/>
    <col min="1286" max="1286" width="6.28515625" style="16" customWidth="1"/>
    <col min="1287" max="1287" width="19.28515625" style="16" customWidth="1"/>
    <col min="1288" max="1289" width="5.28515625" style="16" customWidth="1"/>
    <col min="1290" max="1536" width="9.140625" style="16"/>
    <col min="1537" max="1537" width="6.5703125" style="16" customWidth="1"/>
    <col min="1538" max="1538" width="20" style="16" customWidth="1"/>
    <col min="1539" max="1539" width="7.85546875" style="16" customWidth="1"/>
    <col min="1540" max="1540" width="5.85546875" style="16" customWidth="1"/>
    <col min="1541" max="1541" width="7.7109375" style="16" customWidth="1"/>
    <col min="1542" max="1542" width="6.28515625" style="16" customWidth="1"/>
    <col min="1543" max="1543" width="19.28515625" style="16" customWidth="1"/>
    <col min="1544" max="1545" width="5.28515625" style="16" customWidth="1"/>
    <col min="1546" max="1792" width="9.140625" style="16"/>
    <col min="1793" max="1793" width="6.5703125" style="16" customWidth="1"/>
    <col min="1794" max="1794" width="20" style="16" customWidth="1"/>
    <col min="1795" max="1795" width="7.85546875" style="16" customWidth="1"/>
    <col min="1796" max="1796" width="5.85546875" style="16" customWidth="1"/>
    <col min="1797" max="1797" width="7.7109375" style="16" customWidth="1"/>
    <col min="1798" max="1798" width="6.28515625" style="16" customWidth="1"/>
    <col min="1799" max="1799" width="19.28515625" style="16" customWidth="1"/>
    <col min="1800" max="1801" width="5.28515625" style="16" customWidth="1"/>
    <col min="1802" max="2048" width="9.140625" style="16"/>
    <col min="2049" max="2049" width="6.5703125" style="16" customWidth="1"/>
    <col min="2050" max="2050" width="20" style="16" customWidth="1"/>
    <col min="2051" max="2051" width="7.85546875" style="16" customWidth="1"/>
    <col min="2052" max="2052" width="5.85546875" style="16" customWidth="1"/>
    <col min="2053" max="2053" width="7.7109375" style="16" customWidth="1"/>
    <col min="2054" max="2054" width="6.28515625" style="16" customWidth="1"/>
    <col min="2055" max="2055" width="19.28515625" style="16" customWidth="1"/>
    <col min="2056" max="2057" width="5.28515625" style="16" customWidth="1"/>
    <col min="2058" max="2304" width="9.140625" style="16"/>
    <col min="2305" max="2305" width="6.5703125" style="16" customWidth="1"/>
    <col min="2306" max="2306" width="20" style="16" customWidth="1"/>
    <col min="2307" max="2307" width="7.85546875" style="16" customWidth="1"/>
    <col min="2308" max="2308" width="5.85546875" style="16" customWidth="1"/>
    <col min="2309" max="2309" width="7.7109375" style="16" customWidth="1"/>
    <col min="2310" max="2310" width="6.28515625" style="16" customWidth="1"/>
    <col min="2311" max="2311" width="19.28515625" style="16" customWidth="1"/>
    <col min="2312" max="2313" width="5.28515625" style="16" customWidth="1"/>
    <col min="2314" max="2560" width="9.140625" style="16"/>
    <col min="2561" max="2561" width="6.5703125" style="16" customWidth="1"/>
    <col min="2562" max="2562" width="20" style="16" customWidth="1"/>
    <col min="2563" max="2563" width="7.85546875" style="16" customWidth="1"/>
    <col min="2564" max="2564" width="5.85546875" style="16" customWidth="1"/>
    <col min="2565" max="2565" width="7.7109375" style="16" customWidth="1"/>
    <col min="2566" max="2566" width="6.28515625" style="16" customWidth="1"/>
    <col min="2567" max="2567" width="19.28515625" style="16" customWidth="1"/>
    <col min="2568" max="2569" width="5.28515625" style="16" customWidth="1"/>
    <col min="2570" max="2816" width="9.140625" style="16"/>
    <col min="2817" max="2817" width="6.5703125" style="16" customWidth="1"/>
    <col min="2818" max="2818" width="20" style="16" customWidth="1"/>
    <col min="2819" max="2819" width="7.85546875" style="16" customWidth="1"/>
    <col min="2820" max="2820" width="5.85546875" style="16" customWidth="1"/>
    <col min="2821" max="2821" width="7.7109375" style="16" customWidth="1"/>
    <col min="2822" max="2822" width="6.28515625" style="16" customWidth="1"/>
    <col min="2823" max="2823" width="19.28515625" style="16" customWidth="1"/>
    <col min="2824" max="2825" width="5.28515625" style="16" customWidth="1"/>
    <col min="2826" max="3072" width="9.140625" style="16"/>
    <col min="3073" max="3073" width="6.5703125" style="16" customWidth="1"/>
    <col min="3074" max="3074" width="20" style="16" customWidth="1"/>
    <col min="3075" max="3075" width="7.85546875" style="16" customWidth="1"/>
    <col min="3076" max="3076" width="5.85546875" style="16" customWidth="1"/>
    <col min="3077" max="3077" width="7.7109375" style="16" customWidth="1"/>
    <col min="3078" max="3078" width="6.28515625" style="16" customWidth="1"/>
    <col min="3079" max="3079" width="19.28515625" style="16" customWidth="1"/>
    <col min="3080" max="3081" width="5.28515625" style="16" customWidth="1"/>
    <col min="3082" max="3328" width="9.140625" style="16"/>
    <col min="3329" max="3329" width="6.5703125" style="16" customWidth="1"/>
    <col min="3330" max="3330" width="20" style="16" customWidth="1"/>
    <col min="3331" max="3331" width="7.85546875" style="16" customWidth="1"/>
    <col min="3332" max="3332" width="5.85546875" style="16" customWidth="1"/>
    <col min="3333" max="3333" width="7.7109375" style="16" customWidth="1"/>
    <col min="3334" max="3334" width="6.28515625" style="16" customWidth="1"/>
    <col min="3335" max="3335" width="19.28515625" style="16" customWidth="1"/>
    <col min="3336" max="3337" width="5.28515625" style="16" customWidth="1"/>
    <col min="3338" max="3584" width="9.140625" style="16"/>
    <col min="3585" max="3585" width="6.5703125" style="16" customWidth="1"/>
    <col min="3586" max="3586" width="20" style="16" customWidth="1"/>
    <col min="3587" max="3587" width="7.85546875" style="16" customWidth="1"/>
    <col min="3588" max="3588" width="5.85546875" style="16" customWidth="1"/>
    <col min="3589" max="3589" width="7.7109375" style="16" customWidth="1"/>
    <col min="3590" max="3590" width="6.28515625" style="16" customWidth="1"/>
    <col min="3591" max="3591" width="19.28515625" style="16" customWidth="1"/>
    <col min="3592" max="3593" width="5.28515625" style="16" customWidth="1"/>
    <col min="3594" max="3840" width="9.140625" style="16"/>
    <col min="3841" max="3841" width="6.5703125" style="16" customWidth="1"/>
    <col min="3842" max="3842" width="20" style="16" customWidth="1"/>
    <col min="3843" max="3843" width="7.85546875" style="16" customWidth="1"/>
    <col min="3844" max="3844" width="5.85546875" style="16" customWidth="1"/>
    <col min="3845" max="3845" width="7.7109375" style="16" customWidth="1"/>
    <col min="3846" max="3846" width="6.28515625" style="16" customWidth="1"/>
    <col min="3847" max="3847" width="19.28515625" style="16" customWidth="1"/>
    <col min="3848" max="3849" width="5.28515625" style="16" customWidth="1"/>
    <col min="3850" max="4096" width="9.140625" style="16"/>
    <col min="4097" max="4097" width="6.5703125" style="16" customWidth="1"/>
    <col min="4098" max="4098" width="20" style="16" customWidth="1"/>
    <col min="4099" max="4099" width="7.85546875" style="16" customWidth="1"/>
    <col min="4100" max="4100" width="5.85546875" style="16" customWidth="1"/>
    <col min="4101" max="4101" width="7.7109375" style="16" customWidth="1"/>
    <col min="4102" max="4102" width="6.28515625" style="16" customWidth="1"/>
    <col min="4103" max="4103" width="19.28515625" style="16" customWidth="1"/>
    <col min="4104" max="4105" width="5.28515625" style="16" customWidth="1"/>
    <col min="4106" max="4352" width="9.140625" style="16"/>
    <col min="4353" max="4353" width="6.5703125" style="16" customWidth="1"/>
    <col min="4354" max="4354" width="20" style="16" customWidth="1"/>
    <col min="4355" max="4355" width="7.85546875" style="16" customWidth="1"/>
    <col min="4356" max="4356" width="5.85546875" style="16" customWidth="1"/>
    <col min="4357" max="4357" width="7.7109375" style="16" customWidth="1"/>
    <col min="4358" max="4358" width="6.28515625" style="16" customWidth="1"/>
    <col min="4359" max="4359" width="19.28515625" style="16" customWidth="1"/>
    <col min="4360" max="4361" width="5.28515625" style="16" customWidth="1"/>
    <col min="4362" max="4608" width="9.140625" style="16"/>
    <col min="4609" max="4609" width="6.5703125" style="16" customWidth="1"/>
    <col min="4610" max="4610" width="20" style="16" customWidth="1"/>
    <col min="4611" max="4611" width="7.85546875" style="16" customWidth="1"/>
    <col min="4612" max="4612" width="5.85546875" style="16" customWidth="1"/>
    <col min="4613" max="4613" width="7.7109375" style="16" customWidth="1"/>
    <col min="4614" max="4614" width="6.28515625" style="16" customWidth="1"/>
    <col min="4615" max="4615" width="19.28515625" style="16" customWidth="1"/>
    <col min="4616" max="4617" width="5.28515625" style="16" customWidth="1"/>
    <col min="4618" max="4864" width="9.140625" style="16"/>
    <col min="4865" max="4865" width="6.5703125" style="16" customWidth="1"/>
    <col min="4866" max="4866" width="20" style="16" customWidth="1"/>
    <col min="4867" max="4867" width="7.85546875" style="16" customWidth="1"/>
    <col min="4868" max="4868" width="5.85546875" style="16" customWidth="1"/>
    <col min="4869" max="4869" width="7.7109375" style="16" customWidth="1"/>
    <col min="4870" max="4870" width="6.28515625" style="16" customWidth="1"/>
    <col min="4871" max="4871" width="19.28515625" style="16" customWidth="1"/>
    <col min="4872" max="4873" width="5.28515625" style="16" customWidth="1"/>
    <col min="4874" max="5120" width="9.140625" style="16"/>
    <col min="5121" max="5121" width="6.5703125" style="16" customWidth="1"/>
    <col min="5122" max="5122" width="20" style="16" customWidth="1"/>
    <col min="5123" max="5123" width="7.85546875" style="16" customWidth="1"/>
    <col min="5124" max="5124" width="5.85546875" style="16" customWidth="1"/>
    <col min="5125" max="5125" width="7.7109375" style="16" customWidth="1"/>
    <col min="5126" max="5126" width="6.28515625" style="16" customWidth="1"/>
    <col min="5127" max="5127" width="19.28515625" style="16" customWidth="1"/>
    <col min="5128" max="5129" width="5.28515625" style="16" customWidth="1"/>
    <col min="5130" max="5376" width="9.140625" style="16"/>
    <col min="5377" max="5377" width="6.5703125" style="16" customWidth="1"/>
    <col min="5378" max="5378" width="20" style="16" customWidth="1"/>
    <col min="5379" max="5379" width="7.85546875" style="16" customWidth="1"/>
    <col min="5380" max="5380" width="5.85546875" style="16" customWidth="1"/>
    <col min="5381" max="5381" width="7.7109375" style="16" customWidth="1"/>
    <col min="5382" max="5382" width="6.28515625" style="16" customWidth="1"/>
    <col min="5383" max="5383" width="19.28515625" style="16" customWidth="1"/>
    <col min="5384" max="5385" width="5.28515625" style="16" customWidth="1"/>
    <col min="5386" max="5632" width="9.140625" style="16"/>
    <col min="5633" max="5633" width="6.5703125" style="16" customWidth="1"/>
    <col min="5634" max="5634" width="20" style="16" customWidth="1"/>
    <col min="5635" max="5635" width="7.85546875" style="16" customWidth="1"/>
    <col min="5636" max="5636" width="5.85546875" style="16" customWidth="1"/>
    <col min="5637" max="5637" width="7.7109375" style="16" customWidth="1"/>
    <col min="5638" max="5638" width="6.28515625" style="16" customWidth="1"/>
    <col min="5639" max="5639" width="19.28515625" style="16" customWidth="1"/>
    <col min="5640" max="5641" width="5.28515625" style="16" customWidth="1"/>
    <col min="5642" max="5888" width="9.140625" style="16"/>
    <col min="5889" max="5889" width="6.5703125" style="16" customWidth="1"/>
    <col min="5890" max="5890" width="20" style="16" customWidth="1"/>
    <col min="5891" max="5891" width="7.85546875" style="16" customWidth="1"/>
    <col min="5892" max="5892" width="5.85546875" style="16" customWidth="1"/>
    <col min="5893" max="5893" width="7.7109375" style="16" customWidth="1"/>
    <col min="5894" max="5894" width="6.28515625" style="16" customWidth="1"/>
    <col min="5895" max="5895" width="19.28515625" style="16" customWidth="1"/>
    <col min="5896" max="5897" width="5.28515625" style="16" customWidth="1"/>
    <col min="5898" max="6144" width="9.140625" style="16"/>
    <col min="6145" max="6145" width="6.5703125" style="16" customWidth="1"/>
    <col min="6146" max="6146" width="20" style="16" customWidth="1"/>
    <col min="6147" max="6147" width="7.85546875" style="16" customWidth="1"/>
    <col min="6148" max="6148" width="5.85546875" style="16" customWidth="1"/>
    <col min="6149" max="6149" width="7.7109375" style="16" customWidth="1"/>
    <col min="6150" max="6150" width="6.28515625" style="16" customWidth="1"/>
    <col min="6151" max="6151" width="19.28515625" style="16" customWidth="1"/>
    <col min="6152" max="6153" width="5.28515625" style="16" customWidth="1"/>
    <col min="6154" max="6400" width="9.140625" style="16"/>
    <col min="6401" max="6401" width="6.5703125" style="16" customWidth="1"/>
    <col min="6402" max="6402" width="20" style="16" customWidth="1"/>
    <col min="6403" max="6403" width="7.85546875" style="16" customWidth="1"/>
    <col min="6404" max="6404" width="5.85546875" style="16" customWidth="1"/>
    <col min="6405" max="6405" width="7.7109375" style="16" customWidth="1"/>
    <col min="6406" max="6406" width="6.28515625" style="16" customWidth="1"/>
    <col min="6407" max="6407" width="19.28515625" style="16" customWidth="1"/>
    <col min="6408" max="6409" width="5.28515625" style="16" customWidth="1"/>
    <col min="6410" max="6656" width="9.140625" style="16"/>
    <col min="6657" max="6657" width="6.5703125" style="16" customWidth="1"/>
    <col min="6658" max="6658" width="20" style="16" customWidth="1"/>
    <col min="6659" max="6659" width="7.85546875" style="16" customWidth="1"/>
    <col min="6660" max="6660" width="5.85546875" style="16" customWidth="1"/>
    <col min="6661" max="6661" width="7.7109375" style="16" customWidth="1"/>
    <col min="6662" max="6662" width="6.28515625" style="16" customWidth="1"/>
    <col min="6663" max="6663" width="19.28515625" style="16" customWidth="1"/>
    <col min="6664" max="6665" width="5.28515625" style="16" customWidth="1"/>
    <col min="6666" max="6912" width="9.140625" style="16"/>
    <col min="6913" max="6913" width="6.5703125" style="16" customWidth="1"/>
    <col min="6914" max="6914" width="20" style="16" customWidth="1"/>
    <col min="6915" max="6915" width="7.85546875" style="16" customWidth="1"/>
    <col min="6916" max="6916" width="5.85546875" style="16" customWidth="1"/>
    <col min="6917" max="6917" width="7.7109375" style="16" customWidth="1"/>
    <col min="6918" max="6918" width="6.28515625" style="16" customWidth="1"/>
    <col min="6919" max="6919" width="19.28515625" style="16" customWidth="1"/>
    <col min="6920" max="6921" width="5.28515625" style="16" customWidth="1"/>
    <col min="6922" max="7168" width="9.140625" style="16"/>
    <col min="7169" max="7169" width="6.5703125" style="16" customWidth="1"/>
    <col min="7170" max="7170" width="20" style="16" customWidth="1"/>
    <col min="7171" max="7171" width="7.85546875" style="16" customWidth="1"/>
    <col min="7172" max="7172" width="5.85546875" style="16" customWidth="1"/>
    <col min="7173" max="7173" width="7.7109375" style="16" customWidth="1"/>
    <col min="7174" max="7174" width="6.28515625" style="16" customWidth="1"/>
    <col min="7175" max="7175" width="19.28515625" style="16" customWidth="1"/>
    <col min="7176" max="7177" width="5.28515625" style="16" customWidth="1"/>
    <col min="7178" max="7424" width="9.140625" style="16"/>
    <col min="7425" max="7425" width="6.5703125" style="16" customWidth="1"/>
    <col min="7426" max="7426" width="20" style="16" customWidth="1"/>
    <col min="7427" max="7427" width="7.85546875" style="16" customWidth="1"/>
    <col min="7428" max="7428" width="5.85546875" style="16" customWidth="1"/>
    <col min="7429" max="7429" width="7.7109375" style="16" customWidth="1"/>
    <col min="7430" max="7430" width="6.28515625" style="16" customWidth="1"/>
    <col min="7431" max="7431" width="19.28515625" style="16" customWidth="1"/>
    <col min="7432" max="7433" width="5.28515625" style="16" customWidth="1"/>
    <col min="7434" max="7680" width="9.140625" style="16"/>
    <col min="7681" max="7681" width="6.5703125" style="16" customWidth="1"/>
    <col min="7682" max="7682" width="20" style="16" customWidth="1"/>
    <col min="7683" max="7683" width="7.85546875" style="16" customWidth="1"/>
    <col min="7684" max="7684" width="5.85546875" style="16" customWidth="1"/>
    <col min="7685" max="7685" width="7.7109375" style="16" customWidth="1"/>
    <col min="7686" max="7686" width="6.28515625" style="16" customWidth="1"/>
    <col min="7687" max="7687" width="19.28515625" style="16" customWidth="1"/>
    <col min="7688" max="7689" width="5.28515625" style="16" customWidth="1"/>
    <col min="7690" max="7936" width="9.140625" style="16"/>
    <col min="7937" max="7937" width="6.5703125" style="16" customWidth="1"/>
    <col min="7938" max="7938" width="20" style="16" customWidth="1"/>
    <col min="7939" max="7939" width="7.85546875" style="16" customWidth="1"/>
    <col min="7940" max="7940" width="5.85546875" style="16" customWidth="1"/>
    <col min="7941" max="7941" width="7.7109375" style="16" customWidth="1"/>
    <col min="7942" max="7942" width="6.28515625" style="16" customWidth="1"/>
    <col min="7943" max="7943" width="19.28515625" style="16" customWidth="1"/>
    <col min="7944" max="7945" width="5.28515625" style="16" customWidth="1"/>
    <col min="7946" max="8192" width="9.140625" style="16"/>
    <col min="8193" max="8193" width="6.5703125" style="16" customWidth="1"/>
    <col min="8194" max="8194" width="20" style="16" customWidth="1"/>
    <col min="8195" max="8195" width="7.85546875" style="16" customWidth="1"/>
    <col min="8196" max="8196" width="5.85546875" style="16" customWidth="1"/>
    <col min="8197" max="8197" width="7.7109375" style="16" customWidth="1"/>
    <col min="8198" max="8198" width="6.28515625" style="16" customWidth="1"/>
    <col min="8199" max="8199" width="19.28515625" style="16" customWidth="1"/>
    <col min="8200" max="8201" width="5.28515625" style="16" customWidth="1"/>
    <col min="8202" max="8448" width="9.140625" style="16"/>
    <col min="8449" max="8449" width="6.5703125" style="16" customWidth="1"/>
    <col min="8450" max="8450" width="20" style="16" customWidth="1"/>
    <col min="8451" max="8451" width="7.85546875" style="16" customWidth="1"/>
    <col min="8452" max="8452" width="5.85546875" style="16" customWidth="1"/>
    <col min="8453" max="8453" width="7.7109375" style="16" customWidth="1"/>
    <col min="8454" max="8454" width="6.28515625" style="16" customWidth="1"/>
    <col min="8455" max="8455" width="19.28515625" style="16" customWidth="1"/>
    <col min="8456" max="8457" width="5.28515625" style="16" customWidth="1"/>
    <col min="8458" max="8704" width="9.140625" style="16"/>
    <col min="8705" max="8705" width="6.5703125" style="16" customWidth="1"/>
    <col min="8706" max="8706" width="20" style="16" customWidth="1"/>
    <col min="8707" max="8707" width="7.85546875" style="16" customWidth="1"/>
    <col min="8708" max="8708" width="5.85546875" style="16" customWidth="1"/>
    <col min="8709" max="8709" width="7.7109375" style="16" customWidth="1"/>
    <col min="8710" max="8710" width="6.28515625" style="16" customWidth="1"/>
    <col min="8711" max="8711" width="19.28515625" style="16" customWidth="1"/>
    <col min="8712" max="8713" width="5.28515625" style="16" customWidth="1"/>
    <col min="8714" max="8960" width="9.140625" style="16"/>
    <col min="8961" max="8961" width="6.5703125" style="16" customWidth="1"/>
    <col min="8962" max="8962" width="20" style="16" customWidth="1"/>
    <col min="8963" max="8963" width="7.85546875" style="16" customWidth="1"/>
    <col min="8964" max="8964" width="5.85546875" style="16" customWidth="1"/>
    <col min="8965" max="8965" width="7.7109375" style="16" customWidth="1"/>
    <col min="8966" max="8966" width="6.28515625" style="16" customWidth="1"/>
    <col min="8967" max="8967" width="19.28515625" style="16" customWidth="1"/>
    <col min="8968" max="8969" width="5.28515625" style="16" customWidth="1"/>
    <col min="8970" max="9216" width="9.140625" style="16"/>
    <col min="9217" max="9217" width="6.5703125" style="16" customWidth="1"/>
    <col min="9218" max="9218" width="20" style="16" customWidth="1"/>
    <col min="9219" max="9219" width="7.85546875" style="16" customWidth="1"/>
    <col min="9220" max="9220" width="5.85546875" style="16" customWidth="1"/>
    <col min="9221" max="9221" width="7.7109375" style="16" customWidth="1"/>
    <col min="9222" max="9222" width="6.28515625" style="16" customWidth="1"/>
    <col min="9223" max="9223" width="19.28515625" style="16" customWidth="1"/>
    <col min="9224" max="9225" width="5.28515625" style="16" customWidth="1"/>
    <col min="9226" max="9472" width="9.140625" style="16"/>
    <col min="9473" max="9473" width="6.5703125" style="16" customWidth="1"/>
    <col min="9474" max="9474" width="20" style="16" customWidth="1"/>
    <col min="9475" max="9475" width="7.85546875" style="16" customWidth="1"/>
    <col min="9476" max="9476" width="5.85546875" style="16" customWidth="1"/>
    <col min="9477" max="9477" width="7.7109375" style="16" customWidth="1"/>
    <col min="9478" max="9478" width="6.28515625" style="16" customWidth="1"/>
    <col min="9479" max="9479" width="19.28515625" style="16" customWidth="1"/>
    <col min="9480" max="9481" width="5.28515625" style="16" customWidth="1"/>
    <col min="9482" max="9728" width="9.140625" style="16"/>
    <col min="9729" max="9729" width="6.5703125" style="16" customWidth="1"/>
    <col min="9730" max="9730" width="20" style="16" customWidth="1"/>
    <col min="9731" max="9731" width="7.85546875" style="16" customWidth="1"/>
    <col min="9732" max="9732" width="5.85546875" style="16" customWidth="1"/>
    <col min="9733" max="9733" width="7.7109375" style="16" customWidth="1"/>
    <col min="9734" max="9734" width="6.28515625" style="16" customWidth="1"/>
    <col min="9735" max="9735" width="19.28515625" style="16" customWidth="1"/>
    <col min="9736" max="9737" width="5.28515625" style="16" customWidth="1"/>
    <col min="9738" max="9984" width="9.140625" style="16"/>
    <col min="9985" max="9985" width="6.5703125" style="16" customWidth="1"/>
    <col min="9986" max="9986" width="20" style="16" customWidth="1"/>
    <col min="9987" max="9987" width="7.85546875" style="16" customWidth="1"/>
    <col min="9988" max="9988" width="5.85546875" style="16" customWidth="1"/>
    <col min="9989" max="9989" width="7.7109375" style="16" customWidth="1"/>
    <col min="9990" max="9990" width="6.28515625" style="16" customWidth="1"/>
    <col min="9991" max="9991" width="19.28515625" style="16" customWidth="1"/>
    <col min="9992" max="9993" width="5.28515625" style="16" customWidth="1"/>
    <col min="9994" max="10240" width="9.140625" style="16"/>
    <col min="10241" max="10241" width="6.5703125" style="16" customWidth="1"/>
    <col min="10242" max="10242" width="20" style="16" customWidth="1"/>
    <col min="10243" max="10243" width="7.85546875" style="16" customWidth="1"/>
    <col min="10244" max="10244" width="5.85546875" style="16" customWidth="1"/>
    <col min="10245" max="10245" width="7.7109375" style="16" customWidth="1"/>
    <col min="10246" max="10246" width="6.28515625" style="16" customWidth="1"/>
    <col min="10247" max="10247" width="19.28515625" style="16" customWidth="1"/>
    <col min="10248" max="10249" width="5.28515625" style="16" customWidth="1"/>
    <col min="10250" max="10496" width="9.140625" style="16"/>
    <col min="10497" max="10497" width="6.5703125" style="16" customWidth="1"/>
    <col min="10498" max="10498" width="20" style="16" customWidth="1"/>
    <col min="10499" max="10499" width="7.85546875" style="16" customWidth="1"/>
    <col min="10500" max="10500" width="5.85546875" style="16" customWidth="1"/>
    <col min="10501" max="10501" width="7.7109375" style="16" customWidth="1"/>
    <col min="10502" max="10502" width="6.28515625" style="16" customWidth="1"/>
    <col min="10503" max="10503" width="19.28515625" style="16" customWidth="1"/>
    <col min="10504" max="10505" width="5.28515625" style="16" customWidth="1"/>
    <col min="10506" max="10752" width="9.140625" style="16"/>
    <col min="10753" max="10753" width="6.5703125" style="16" customWidth="1"/>
    <col min="10754" max="10754" width="20" style="16" customWidth="1"/>
    <col min="10755" max="10755" width="7.85546875" style="16" customWidth="1"/>
    <col min="10756" max="10756" width="5.85546875" style="16" customWidth="1"/>
    <col min="10757" max="10757" width="7.7109375" style="16" customWidth="1"/>
    <col min="10758" max="10758" width="6.28515625" style="16" customWidth="1"/>
    <col min="10759" max="10759" width="19.28515625" style="16" customWidth="1"/>
    <col min="10760" max="10761" width="5.28515625" style="16" customWidth="1"/>
    <col min="10762" max="11008" width="9.140625" style="16"/>
    <col min="11009" max="11009" width="6.5703125" style="16" customWidth="1"/>
    <col min="11010" max="11010" width="20" style="16" customWidth="1"/>
    <col min="11011" max="11011" width="7.85546875" style="16" customWidth="1"/>
    <col min="11012" max="11012" width="5.85546875" style="16" customWidth="1"/>
    <col min="11013" max="11013" width="7.7109375" style="16" customWidth="1"/>
    <col min="11014" max="11014" width="6.28515625" style="16" customWidth="1"/>
    <col min="11015" max="11015" width="19.28515625" style="16" customWidth="1"/>
    <col min="11016" max="11017" width="5.28515625" style="16" customWidth="1"/>
    <col min="11018" max="11264" width="9.140625" style="16"/>
    <col min="11265" max="11265" width="6.5703125" style="16" customWidth="1"/>
    <col min="11266" max="11266" width="20" style="16" customWidth="1"/>
    <col min="11267" max="11267" width="7.85546875" style="16" customWidth="1"/>
    <col min="11268" max="11268" width="5.85546875" style="16" customWidth="1"/>
    <col min="11269" max="11269" width="7.7109375" style="16" customWidth="1"/>
    <col min="11270" max="11270" width="6.28515625" style="16" customWidth="1"/>
    <col min="11271" max="11271" width="19.28515625" style="16" customWidth="1"/>
    <col min="11272" max="11273" width="5.28515625" style="16" customWidth="1"/>
    <col min="11274" max="11520" width="9.140625" style="16"/>
    <col min="11521" max="11521" width="6.5703125" style="16" customWidth="1"/>
    <col min="11522" max="11522" width="20" style="16" customWidth="1"/>
    <col min="11523" max="11523" width="7.85546875" style="16" customWidth="1"/>
    <col min="11524" max="11524" width="5.85546875" style="16" customWidth="1"/>
    <col min="11525" max="11525" width="7.7109375" style="16" customWidth="1"/>
    <col min="11526" max="11526" width="6.28515625" style="16" customWidth="1"/>
    <col min="11527" max="11527" width="19.28515625" style="16" customWidth="1"/>
    <col min="11528" max="11529" width="5.28515625" style="16" customWidth="1"/>
    <col min="11530" max="11776" width="9.140625" style="16"/>
    <col min="11777" max="11777" width="6.5703125" style="16" customWidth="1"/>
    <col min="11778" max="11778" width="20" style="16" customWidth="1"/>
    <col min="11779" max="11779" width="7.85546875" style="16" customWidth="1"/>
    <col min="11780" max="11780" width="5.85546875" style="16" customWidth="1"/>
    <col min="11781" max="11781" width="7.7109375" style="16" customWidth="1"/>
    <col min="11782" max="11782" width="6.28515625" style="16" customWidth="1"/>
    <col min="11783" max="11783" width="19.28515625" style="16" customWidth="1"/>
    <col min="11784" max="11785" width="5.28515625" style="16" customWidth="1"/>
    <col min="11786" max="12032" width="9.140625" style="16"/>
    <col min="12033" max="12033" width="6.5703125" style="16" customWidth="1"/>
    <col min="12034" max="12034" width="20" style="16" customWidth="1"/>
    <col min="12035" max="12035" width="7.85546875" style="16" customWidth="1"/>
    <col min="12036" max="12036" width="5.85546875" style="16" customWidth="1"/>
    <col min="12037" max="12037" width="7.7109375" style="16" customWidth="1"/>
    <col min="12038" max="12038" width="6.28515625" style="16" customWidth="1"/>
    <col min="12039" max="12039" width="19.28515625" style="16" customWidth="1"/>
    <col min="12040" max="12041" width="5.28515625" style="16" customWidth="1"/>
    <col min="12042" max="12288" width="9.140625" style="16"/>
    <col min="12289" max="12289" width="6.5703125" style="16" customWidth="1"/>
    <col min="12290" max="12290" width="20" style="16" customWidth="1"/>
    <col min="12291" max="12291" width="7.85546875" style="16" customWidth="1"/>
    <col min="12292" max="12292" width="5.85546875" style="16" customWidth="1"/>
    <col min="12293" max="12293" width="7.7109375" style="16" customWidth="1"/>
    <col min="12294" max="12294" width="6.28515625" style="16" customWidth="1"/>
    <col min="12295" max="12295" width="19.28515625" style="16" customWidth="1"/>
    <col min="12296" max="12297" width="5.28515625" style="16" customWidth="1"/>
    <col min="12298" max="12544" width="9.140625" style="16"/>
    <col min="12545" max="12545" width="6.5703125" style="16" customWidth="1"/>
    <col min="12546" max="12546" width="20" style="16" customWidth="1"/>
    <col min="12547" max="12547" width="7.85546875" style="16" customWidth="1"/>
    <col min="12548" max="12548" width="5.85546875" style="16" customWidth="1"/>
    <col min="12549" max="12549" width="7.7109375" style="16" customWidth="1"/>
    <col min="12550" max="12550" width="6.28515625" style="16" customWidth="1"/>
    <col min="12551" max="12551" width="19.28515625" style="16" customWidth="1"/>
    <col min="12552" max="12553" width="5.28515625" style="16" customWidth="1"/>
    <col min="12554" max="12800" width="9.140625" style="16"/>
    <col min="12801" max="12801" width="6.5703125" style="16" customWidth="1"/>
    <col min="12802" max="12802" width="20" style="16" customWidth="1"/>
    <col min="12803" max="12803" width="7.85546875" style="16" customWidth="1"/>
    <col min="12804" max="12804" width="5.85546875" style="16" customWidth="1"/>
    <col min="12805" max="12805" width="7.7109375" style="16" customWidth="1"/>
    <col min="12806" max="12806" width="6.28515625" style="16" customWidth="1"/>
    <col min="12807" max="12807" width="19.28515625" style="16" customWidth="1"/>
    <col min="12808" max="12809" width="5.28515625" style="16" customWidth="1"/>
    <col min="12810" max="13056" width="9.140625" style="16"/>
    <col min="13057" max="13057" width="6.5703125" style="16" customWidth="1"/>
    <col min="13058" max="13058" width="20" style="16" customWidth="1"/>
    <col min="13059" max="13059" width="7.85546875" style="16" customWidth="1"/>
    <col min="13060" max="13060" width="5.85546875" style="16" customWidth="1"/>
    <col min="13061" max="13061" width="7.7109375" style="16" customWidth="1"/>
    <col min="13062" max="13062" width="6.28515625" style="16" customWidth="1"/>
    <col min="13063" max="13063" width="19.28515625" style="16" customWidth="1"/>
    <col min="13064" max="13065" width="5.28515625" style="16" customWidth="1"/>
    <col min="13066" max="13312" width="9.140625" style="16"/>
    <col min="13313" max="13313" width="6.5703125" style="16" customWidth="1"/>
    <col min="13314" max="13314" width="20" style="16" customWidth="1"/>
    <col min="13315" max="13315" width="7.85546875" style="16" customWidth="1"/>
    <col min="13316" max="13316" width="5.85546875" style="16" customWidth="1"/>
    <col min="13317" max="13317" width="7.7109375" style="16" customWidth="1"/>
    <col min="13318" max="13318" width="6.28515625" style="16" customWidth="1"/>
    <col min="13319" max="13319" width="19.28515625" style="16" customWidth="1"/>
    <col min="13320" max="13321" width="5.28515625" style="16" customWidth="1"/>
    <col min="13322" max="13568" width="9.140625" style="16"/>
    <col min="13569" max="13569" width="6.5703125" style="16" customWidth="1"/>
    <col min="13570" max="13570" width="20" style="16" customWidth="1"/>
    <col min="13571" max="13571" width="7.85546875" style="16" customWidth="1"/>
    <col min="13572" max="13572" width="5.85546875" style="16" customWidth="1"/>
    <col min="13573" max="13573" width="7.7109375" style="16" customWidth="1"/>
    <col min="13574" max="13574" width="6.28515625" style="16" customWidth="1"/>
    <col min="13575" max="13575" width="19.28515625" style="16" customWidth="1"/>
    <col min="13576" max="13577" width="5.28515625" style="16" customWidth="1"/>
    <col min="13578" max="13824" width="9.140625" style="16"/>
    <col min="13825" max="13825" width="6.5703125" style="16" customWidth="1"/>
    <col min="13826" max="13826" width="20" style="16" customWidth="1"/>
    <col min="13827" max="13827" width="7.85546875" style="16" customWidth="1"/>
    <col min="13828" max="13828" width="5.85546875" style="16" customWidth="1"/>
    <col min="13829" max="13829" width="7.7109375" style="16" customWidth="1"/>
    <col min="13830" max="13830" width="6.28515625" style="16" customWidth="1"/>
    <col min="13831" max="13831" width="19.28515625" style="16" customWidth="1"/>
    <col min="13832" max="13833" width="5.28515625" style="16" customWidth="1"/>
    <col min="13834" max="14080" width="9.140625" style="16"/>
    <col min="14081" max="14081" width="6.5703125" style="16" customWidth="1"/>
    <col min="14082" max="14082" width="20" style="16" customWidth="1"/>
    <col min="14083" max="14083" width="7.85546875" style="16" customWidth="1"/>
    <col min="14084" max="14084" width="5.85546875" style="16" customWidth="1"/>
    <col min="14085" max="14085" width="7.7109375" style="16" customWidth="1"/>
    <col min="14086" max="14086" width="6.28515625" style="16" customWidth="1"/>
    <col min="14087" max="14087" width="19.28515625" style="16" customWidth="1"/>
    <col min="14088" max="14089" width="5.28515625" style="16" customWidth="1"/>
    <col min="14090" max="14336" width="9.140625" style="16"/>
    <col min="14337" max="14337" width="6.5703125" style="16" customWidth="1"/>
    <col min="14338" max="14338" width="20" style="16" customWidth="1"/>
    <col min="14339" max="14339" width="7.85546875" style="16" customWidth="1"/>
    <col min="14340" max="14340" width="5.85546875" style="16" customWidth="1"/>
    <col min="14341" max="14341" width="7.7109375" style="16" customWidth="1"/>
    <col min="14342" max="14342" width="6.28515625" style="16" customWidth="1"/>
    <col min="14343" max="14343" width="19.28515625" style="16" customWidth="1"/>
    <col min="14344" max="14345" width="5.28515625" style="16" customWidth="1"/>
    <col min="14346" max="14592" width="9.140625" style="16"/>
    <col min="14593" max="14593" width="6.5703125" style="16" customWidth="1"/>
    <col min="14594" max="14594" width="20" style="16" customWidth="1"/>
    <col min="14595" max="14595" width="7.85546875" style="16" customWidth="1"/>
    <col min="14596" max="14596" width="5.85546875" style="16" customWidth="1"/>
    <col min="14597" max="14597" width="7.7109375" style="16" customWidth="1"/>
    <col min="14598" max="14598" width="6.28515625" style="16" customWidth="1"/>
    <col min="14599" max="14599" width="19.28515625" style="16" customWidth="1"/>
    <col min="14600" max="14601" width="5.28515625" style="16" customWidth="1"/>
    <col min="14602" max="14848" width="9.140625" style="16"/>
    <col min="14849" max="14849" width="6.5703125" style="16" customWidth="1"/>
    <col min="14850" max="14850" width="20" style="16" customWidth="1"/>
    <col min="14851" max="14851" width="7.85546875" style="16" customWidth="1"/>
    <col min="14852" max="14852" width="5.85546875" style="16" customWidth="1"/>
    <col min="14853" max="14853" width="7.7109375" style="16" customWidth="1"/>
    <col min="14854" max="14854" width="6.28515625" style="16" customWidth="1"/>
    <col min="14855" max="14855" width="19.28515625" style="16" customWidth="1"/>
    <col min="14856" max="14857" width="5.28515625" style="16" customWidth="1"/>
    <col min="14858" max="15104" width="9.140625" style="16"/>
    <col min="15105" max="15105" width="6.5703125" style="16" customWidth="1"/>
    <col min="15106" max="15106" width="20" style="16" customWidth="1"/>
    <col min="15107" max="15107" width="7.85546875" style="16" customWidth="1"/>
    <col min="15108" max="15108" width="5.85546875" style="16" customWidth="1"/>
    <col min="15109" max="15109" width="7.7109375" style="16" customWidth="1"/>
    <col min="15110" max="15110" width="6.28515625" style="16" customWidth="1"/>
    <col min="15111" max="15111" width="19.28515625" style="16" customWidth="1"/>
    <col min="15112" max="15113" width="5.28515625" style="16" customWidth="1"/>
    <col min="15114" max="15360" width="9.140625" style="16"/>
    <col min="15361" max="15361" width="6.5703125" style="16" customWidth="1"/>
    <col min="15362" max="15362" width="20" style="16" customWidth="1"/>
    <col min="15363" max="15363" width="7.85546875" style="16" customWidth="1"/>
    <col min="15364" max="15364" width="5.85546875" style="16" customWidth="1"/>
    <col min="15365" max="15365" width="7.7109375" style="16" customWidth="1"/>
    <col min="15366" max="15366" width="6.28515625" style="16" customWidth="1"/>
    <col min="15367" max="15367" width="19.28515625" style="16" customWidth="1"/>
    <col min="15368" max="15369" width="5.28515625" style="16" customWidth="1"/>
    <col min="15370" max="15616" width="9.140625" style="16"/>
    <col min="15617" max="15617" width="6.5703125" style="16" customWidth="1"/>
    <col min="15618" max="15618" width="20" style="16" customWidth="1"/>
    <col min="15619" max="15619" width="7.85546875" style="16" customWidth="1"/>
    <col min="15620" max="15620" width="5.85546875" style="16" customWidth="1"/>
    <col min="15621" max="15621" width="7.7109375" style="16" customWidth="1"/>
    <col min="15622" max="15622" width="6.28515625" style="16" customWidth="1"/>
    <col min="15623" max="15623" width="19.28515625" style="16" customWidth="1"/>
    <col min="15624" max="15625" width="5.28515625" style="16" customWidth="1"/>
    <col min="15626" max="15872" width="9.140625" style="16"/>
    <col min="15873" max="15873" width="6.5703125" style="16" customWidth="1"/>
    <col min="15874" max="15874" width="20" style="16" customWidth="1"/>
    <col min="15875" max="15875" width="7.85546875" style="16" customWidth="1"/>
    <col min="15876" max="15876" width="5.85546875" style="16" customWidth="1"/>
    <col min="15877" max="15877" width="7.7109375" style="16" customWidth="1"/>
    <col min="15878" max="15878" width="6.28515625" style="16" customWidth="1"/>
    <col min="15879" max="15879" width="19.28515625" style="16" customWidth="1"/>
    <col min="15880" max="15881" width="5.28515625" style="16" customWidth="1"/>
    <col min="15882" max="16128" width="9.140625" style="16"/>
    <col min="16129" max="16129" width="6.5703125" style="16" customWidth="1"/>
    <col min="16130" max="16130" width="20" style="16" customWidth="1"/>
    <col min="16131" max="16131" width="7.85546875" style="16" customWidth="1"/>
    <col min="16132" max="16132" width="5.85546875" style="16" customWidth="1"/>
    <col min="16133" max="16133" width="7.7109375" style="16" customWidth="1"/>
    <col min="16134" max="16134" width="6.28515625" style="16" customWidth="1"/>
    <col min="16135" max="16135" width="19.28515625" style="16" customWidth="1"/>
    <col min="16136" max="16137" width="5.28515625" style="16" customWidth="1"/>
    <col min="16138" max="16384" width="9.140625" style="16"/>
  </cols>
  <sheetData>
    <row r="1" spans="1:9" s="2" customFormat="1" ht="20.25" x14ac:dyDescent="0.3">
      <c r="A1" s="152" t="s">
        <v>0</v>
      </c>
      <c r="B1" s="152"/>
      <c r="C1" s="152"/>
      <c r="D1" s="152"/>
      <c r="E1" s="152"/>
      <c r="F1" s="152"/>
      <c r="G1" s="152"/>
      <c r="H1" s="152"/>
      <c r="I1" s="152"/>
    </row>
    <row r="2" spans="1:9" s="2" customFormat="1" x14ac:dyDescent="0.2">
      <c r="A2" s="147" t="s">
        <v>223</v>
      </c>
      <c r="B2" s="147"/>
      <c r="C2" s="147"/>
      <c r="D2" s="147"/>
      <c r="E2" s="147"/>
      <c r="F2" s="147"/>
      <c r="G2" s="147"/>
      <c r="H2" s="147"/>
      <c r="I2" s="147"/>
    </row>
    <row r="3" spans="1:9" s="2" customFormat="1" x14ac:dyDescent="0.2">
      <c r="A3" s="85"/>
      <c r="B3" s="85"/>
      <c r="C3" s="85"/>
      <c r="D3" s="85"/>
      <c r="E3" s="85"/>
      <c r="F3" s="85"/>
      <c r="G3" s="85"/>
      <c r="H3" s="85"/>
      <c r="I3" s="85"/>
    </row>
    <row r="4" spans="1:9" s="2" customFormat="1" ht="13.5" x14ac:dyDescent="0.25">
      <c r="A4" s="50" t="s">
        <v>412</v>
      </c>
      <c r="B4" s="50"/>
      <c r="C4" s="71"/>
      <c r="D4" s="72">
        <f>SUM(D5:D6,D8:D9,D10,D12:D13,I5,I7:I9,I11,I13:I15)</f>
        <v>761</v>
      </c>
      <c r="E4" s="50" t="s">
        <v>202</v>
      </c>
      <c r="F4" s="50"/>
      <c r="G4" s="24"/>
      <c r="H4" s="73"/>
      <c r="I4" s="74"/>
    </row>
    <row r="5" spans="1:9" x14ac:dyDescent="0.2">
      <c r="A5" s="2" t="s">
        <v>2</v>
      </c>
      <c r="B5" s="16" t="s">
        <v>261</v>
      </c>
      <c r="C5" s="66">
        <v>7.89</v>
      </c>
      <c r="D5" s="55">
        <v>58</v>
      </c>
      <c r="F5" s="2" t="s">
        <v>203</v>
      </c>
      <c r="G5" s="16" t="s">
        <v>261</v>
      </c>
      <c r="H5" s="55">
        <v>155</v>
      </c>
      <c r="I5" s="55">
        <v>52</v>
      </c>
    </row>
    <row r="6" spans="1:9" x14ac:dyDescent="0.2">
      <c r="B6" s="21" t="s">
        <v>262</v>
      </c>
      <c r="C6" s="55">
        <v>8.17</v>
      </c>
      <c r="D6" s="55">
        <v>50</v>
      </c>
      <c r="G6" s="16" t="s">
        <v>263</v>
      </c>
      <c r="H6" s="55">
        <v>145</v>
      </c>
      <c r="I6" s="55">
        <v>41</v>
      </c>
    </row>
    <row r="7" spans="1:9" x14ac:dyDescent="0.2">
      <c r="A7" s="2" t="s">
        <v>79</v>
      </c>
      <c r="B7" s="16" t="s">
        <v>264</v>
      </c>
      <c r="C7" s="58">
        <v>47.23</v>
      </c>
      <c r="D7" s="55">
        <v>43</v>
      </c>
      <c r="G7" s="16" t="s">
        <v>265</v>
      </c>
      <c r="H7" s="55">
        <v>155</v>
      </c>
      <c r="I7" s="55">
        <v>52</v>
      </c>
    </row>
    <row r="8" spans="1:9" x14ac:dyDescent="0.2">
      <c r="B8" s="16" t="s">
        <v>266</v>
      </c>
      <c r="C8" s="58">
        <v>43.54</v>
      </c>
      <c r="D8" s="55">
        <v>57</v>
      </c>
      <c r="F8" s="2" t="s">
        <v>204</v>
      </c>
      <c r="G8" s="16" t="s">
        <v>266</v>
      </c>
      <c r="H8" s="55">
        <v>492</v>
      </c>
      <c r="I8" s="55">
        <v>47</v>
      </c>
    </row>
    <row r="9" spans="1:9" x14ac:dyDescent="0.2">
      <c r="B9" s="16" t="s">
        <v>267</v>
      </c>
      <c r="C9" s="58">
        <v>43.28</v>
      </c>
      <c r="D9" s="55">
        <v>57</v>
      </c>
      <c r="G9" s="16" t="s">
        <v>268</v>
      </c>
      <c r="H9" s="55">
        <v>512</v>
      </c>
      <c r="I9" s="55">
        <v>52</v>
      </c>
    </row>
    <row r="10" spans="1:9" x14ac:dyDescent="0.2">
      <c r="A10" s="2" t="s">
        <v>231</v>
      </c>
      <c r="B10" s="22" t="s">
        <v>269</v>
      </c>
      <c r="C10" s="77">
        <v>2.3848379629629632E-3</v>
      </c>
      <c r="D10" s="55">
        <v>43</v>
      </c>
      <c r="G10" s="16" t="s">
        <v>270</v>
      </c>
      <c r="H10" s="55">
        <v>488</v>
      </c>
      <c r="I10" s="55">
        <v>45</v>
      </c>
    </row>
    <row r="11" spans="1:9" x14ac:dyDescent="0.2">
      <c r="B11" s="22" t="s">
        <v>270</v>
      </c>
      <c r="C11" s="77">
        <v>2.4075231481481478E-3</v>
      </c>
      <c r="D11" s="55">
        <v>42</v>
      </c>
      <c r="F11" s="2" t="s">
        <v>205</v>
      </c>
      <c r="G11" s="16" t="s">
        <v>264</v>
      </c>
      <c r="H11" s="55">
        <v>58.26</v>
      </c>
      <c r="I11" s="55">
        <v>41</v>
      </c>
    </row>
    <row r="12" spans="1:9" x14ac:dyDescent="0.2">
      <c r="B12" s="16" t="s">
        <v>271</v>
      </c>
      <c r="C12" s="82">
        <v>2.2343749999999998E-3</v>
      </c>
      <c r="D12" s="59">
        <v>55</v>
      </c>
      <c r="G12" s="16" t="s">
        <v>268</v>
      </c>
      <c r="H12" s="55">
        <v>50.52</v>
      </c>
      <c r="I12" s="55">
        <v>32</v>
      </c>
    </row>
    <row r="13" spans="1:9" x14ac:dyDescent="0.2">
      <c r="A13" s="2" t="s">
        <v>134</v>
      </c>
      <c r="B13" s="16" t="s">
        <v>261</v>
      </c>
      <c r="C13" s="58">
        <v>30.91</v>
      </c>
      <c r="D13" s="55">
        <v>63</v>
      </c>
      <c r="G13" s="16" t="s">
        <v>265</v>
      </c>
      <c r="H13" s="55">
        <v>52.85</v>
      </c>
      <c r="I13" s="55">
        <v>34</v>
      </c>
    </row>
    <row r="14" spans="1:9" x14ac:dyDescent="0.2">
      <c r="B14" s="16" t="s">
        <v>272</v>
      </c>
      <c r="C14" s="36"/>
      <c r="D14" s="40"/>
      <c r="F14" s="2" t="s">
        <v>206</v>
      </c>
      <c r="G14" s="16" t="s">
        <v>267</v>
      </c>
      <c r="H14" s="55">
        <v>9.92</v>
      </c>
      <c r="I14" s="55">
        <v>44</v>
      </c>
    </row>
    <row r="15" spans="1:9" x14ac:dyDescent="0.2">
      <c r="B15" s="16" t="s">
        <v>267</v>
      </c>
      <c r="C15" s="80"/>
      <c r="D15" s="40"/>
      <c r="G15" s="16" t="s">
        <v>262</v>
      </c>
      <c r="H15" s="55">
        <v>11.48</v>
      </c>
      <c r="I15" s="55">
        <v>56</v>
      </c>
    </row>
    <row r="16" spans="1:9" x14ac:dyDescent="0.2">
      <c r="B16" s="16" t="s">
        <v>262</v>
      </c>
      <c r="C16" s="80"/>
      <c r="D16" s="40"/>
      <c r="H16" s="58"/>
      <c r="I16" s="55"/>
    </row>
    <row r="17" spans="1:9" s="2" customFormat="1" x14ac:dyDescent="0.2">
      <c r="B17" s="3"/>
      <c r="C17" s="1"/>
      <c r="D17" s="69"/>
      <c r="E17" s="3"/>
      <c r="F17" s="3"/>
      <c r="G17" s="3"/>
      <c r="H17" s="70"/>
      <c r="I17" s="69"/>
    </row>
    <row r="18" spans="1:9" s="53" customFormat="1" ht="13.5" x14ac:dyDescent="0.25">
      <c r="A18" s="50" t="s">
        <v>207</v>
      </c>
      <c r="B18" s="50"/>
      <c r="C18" s="71"/>
      <c r="D18" s="72">
        <f>SUM(D20:D21,D22:D23,D25:D27,I19:I21,I23:I26,I28)</f>
        <v>752</v>
      </c>
      <c r="E18" s="50" t="s">
        <v>202</v>
      </c>
      <c r="F18" s="50"/>
      <c r="G18" s="50"/>
      <c r="H18" s="78"/>
      <c r="I18" s="72"/>
    </row>
    <row r="19" spans="1:9" x14ac:dyDescent="0.2">
      <c r="A19" s="2" t="s">
        <v>2</v>
      </c>
      <c r="B19" s="16" t="s">
        <v>237</v>
      </c>
      <c r="C19" s="55">
        <v>8.74</v>
      </c>
      <c r="D19" s="55">
        <v>39</v>
      </c>
      <c r="F19" s="2" t="s">
        <v>203</v>
      </c>
      <c r="G19" s="16" t="s">
        <v>238</v>
      </c>
      <c r="H19" s="55">
        <v>140</v>
      </c>
      <c r="I19" s="55">
        <v>36</v>
      </c>
    </row>
    <row r="20" spans="1:9" x14ac:dyDescent="0.2">
      <c r="B20" s="16" t="s">
        <v>239</v>
      </c>
      <c r="C20" s="55">
        <v>7.82</v>
      </c>
      <c r="D20" s="55">
        <v>61</v>
      </c>
      <c r="G20" s="16" t="s">
        <v>240</v>
      </c>
      <c r="H20" s="55">
        <v>150</v>
      </c>
      <c r="I20" s="55">
        <v>46</v>
      </c>
    </row>
    <row r="21" spans="1:9" x14ac:dyDescent="0.2">
      <c r="B21" s="16" t="s">
        <v>241</v>
      </c>
      <c r="C21" s="55">
        <v>7.95</v>
      </c>
      <c r="D21" s="55">
        <v>55</v>
      </c>
      <c r="F21" s="2" t="s">
        <v>204</v>
      </c>
      <c r="G21" s="16" t="s">
        <v>242</v>
      </c>
      <c r="H21" s="55">
        <v>442</v>
      </c>
      <c r="I21" s="55">
        <v>34</v>
      </c>
    </row>
    <row r="22" spans="1:9" x14ac:dyDescent="0.2">
      <c r="A22" s="2" t="s">
        <v>79</v>
      </c>
      <c r="B22" s="16" t="s">
        <v>239</v>
      </c>
      <c r="C22" s="58">
        <v>43.68</v>
      </c>
      <c r="D22" s="55">
        <v>56</v>
      </c>
      <c r="G22" s="16" t="s">
        <v>237</v>
      </c>
      <c r="H22" s="55">
        <v>385</v>
      </c>
      <c r="I22" s="55">
        <v>22</v>
      </c>
    </row>
    <row r="23" spans="1:9" x14ac:dyDescent="0.2">
      <c r="B23" s="16" t="s">
        <v>242</v>
      </c>
      <c r="C23" s="58">
        <v>42.47</v>
      </c>
      <c r="D23" s="55">
        <v>61</v>
      </c>
      <c r="G23" s="16" t="s">
        <v>243</v>
      </c>
      <c r="H23" s="55">
        <v>438</v>
      </c>
      <c r="I23" s="55">
        <v>33</v>
      </c>
    </row>
    <row r="24" spans="1:9" x14ac:dyDescent="0.2">
      <c r="A24" s="16"/>
      <c r="B24" s="16" t="s">
        <v>238</v>
      </c>
      <c r="C24" s="66">
        <v>49.06</v>
      </c>
      <c r="D24" s="66">
        <v>38</v>
      </c>
      <c r="F24" s="2" t="s">
        <v>205</v>
      </c>
      <c r="G24" s="16" t="s">
        <v>244</v>
      </c>
      <c r="H24" s="55">
        <v>65.98</v>
      </c>
      <c r="I24" s="55">
        <v>50</v>
      </c>
    </row>
    <row r="25" spans="1:9" x14ac:dyDescent="0.2">
      <c r="A25" s="2" t="s">
        <v>231</v>
      </c>
      <c r="B25" s="22" t="s">
        <v>240</v>
      </c>
      <c r="C25" s="77">
        <v>2.1649305555555558E-3</v>
      </c>
      <c r="D25" s="55">
        <v>60</v>
      </c>
      <c r="G25" s="16" t="s">
        <v>245</v>
      </c>
      <c r="H25" s="55">
        <v>54.69</v>
      </c>
      <c r="I25" s="55">
        <v>36</v>
      </c>
    </row>
    <row r="26" spans="1:9" x14ac:dyDescent="0.2">
      <c r="B26" s="22" t="s">
        <v>243</v>
      </c>
      <c r="C26" s="77">
        <v>2.1645833333333335E-3</v>
      </c>
      <c r="D26" s="55">
        <v>60</v>
      </c>
      <c r="F26" s="2" t="s">
        <v>206</v>
      </c>
      <c r="G26" s="16" t="s">
        <v>241</v>
      </c>
      <c r="H26" s="55">
        <v>10.49</v>
      </c>
      <c r="I26" s="55">
        <v>48</v>
      </c>
    </row>
    <row r="27" spans="1:9" x14ac:dyDescent="0.2">
      <c r="A27" s="2" t="s">
        <v>134</v>
      </c>
      <c r="B27" s="16" t="s">
        <v>239</v>
      </c>
      <c r="C27" s="79">
        <v>30.29</v>
      </c>
      <c r="D27" s="55">
        <v>68</v>
      </c>
      <c r="G27" s="16" t="s">
        <v>244</v>
      </c>
      <c r="H27" s="55">
        <v>8.9499999999999993</v>
      </c>
      <c r="I27" s="55">
        <v>37</v>
      </c>
    </row>
    <row r="28" spans="1:9" x14ac:dyDescent="0.2">
      <c r="B28" s="16" t="s">
        <v>243</v>
      </c>
      <c r="C28" s="80"/>
      <c r="D28" s="40"/>
      <c r="G28" s="16" t="s">
        <v>246</v>
      </c>
      <c r="H28" s="58">
        <v>10.42</v>
      </c>
      <c r="I28" s="56">
        <v>48</v>
      </c>
    </row>
    <row r="29" spans="1:9" x14ac:dyDescent="0.2">
      <c r="B29" s="16" t="s">
        <v>241</v>
      </c>
      <c r="D29" s="40"/>
      <c r="F29" s="16"/>
      <c r="H29" s="16"/>
      <c r="I29" s="16"/>
    </row>
    <row r="30" spans="1:9" x14ac:dyDescent="0.2">
      <c r="B30" s="16" t="s">
        <v>242</v>
      </c>
      <c r="D30" s="40"/>
      <c r="H30" s="41"/>
      <c r="I30" s="40"/>
    </row>
    <row r="31" spans="1:9" x14ac:dyDescent="0.2">
      <c r="H31" s="41"/>
      <c r="I31" s="40"/>
    </row>
    <row r="32" spans="1:9" ht="13.5" x14ac:dyDescent="0.25">
      <c r="A32" s="50" t="s">
        <v>210</v>
      </c>
      <c r="B32" s="50"/>
      <c r="C32" s="71"/>
      <c r="D32" s="72">
        <f>SUM(D33:D34,D36:D39,D41,I34:I35,I37:I38,I39:I40,I42,I44)</f>
        <v>709</v>
      </c>
      <c r="E32" s="50" t="s">
        <v>202</v>
      </c>
      <c r="F32" s="50"/>
      <c r="G32" s="24"/>
      <c r="H32" s="73"/>
      <c r="I32" s="74"/>
    </row>
    <row r="33" spans="1:9" x14ac:dyDescent="0.2">
      <c r="A33" s="2" t="s">
        <v>2</v>
      </c>
      <c r="B33" s="16" t="s">
        <v>247</v>
      </c>
      <c r="C33" s="66">
        <v>8.2899999999999991</v>
      </c>
      <c r="D33" s="55">
        <v>47</v>
      </c>
      <c r="F33" s="2" t="s">
        <v>203</v>
      </c>
      <c r="G33" s="16" t="s">
        <v>247</v>
      </c>
      <c r="H33" s="55">
        <v>150</v>
      </c>
      <c r="I33" s="55">
        <v>46</v>
      </c>
    </row>
    <row r="34" spans="1:9" x14ac:dyDescent="0.2">
      <c r="B34" s="16" t="s">
        <v>248</v>
      </c>
      <c r="C34" s="75">
        <v>8.36</v>
      </c>
      <c r="D34" s="55">
        <v>45</v>
      </c>
      <c r="F34" s="16"/>
      <c r="G34" s="16" t="s">
        <v>249</v>
      </c>
      <c r="H34" s="55">
        <v>169</v>
      </c>
      <c r="I34" s="55">
        <v>69</v>
      </c>
    </row>
    <row r="35" spans="1:9" x14ac:dyDescent="0.2">
      <c r="B35" s="16" t="s">
        <v>250</v>
      </c>
      <c r="C35" s="75">
        <v>8.8000000000000007</v>
      </c>
      <c r="D35" s="55">
        <v>37</v>
      </c>
      <c r="G35" s="16" t="s">
        <v>251</v>
      </c>
      <c r="H35" s="57">
        <v>155</v>
      </c>
      <c r="I35" s="59">
        <v>52</v>
      </c>
    </row>
    <row r="36" spans="1:9" x14ac:dyDescent="0.2">
      <c r="A36" s="2" t="s">
        <v>79</v>
      </c>
      <c r="B36" s="16" t="s">
        <v>252</v>
      </c>
      <c r="C36" s="58">
        <v>49.38</v>
      </c>
      <c r="D36" s="55">
        <v>37</v>
      </c>
      <c r="F36" s="2" t="s">
        <v>204</v>
      </c>
      <c r="G36" s="16" t="s">
        <v>253</v>
      </c>
      <c r="H36" s="55">
        <v>433</v>
      </c>
      <c r="I36" s="55">
        <v>32</v>
      </c>
    </row>
    <row r="37" spans="1:9" x14ac:dyDescent="0.2">
      <c r="B37" s="16" t="s">
        <v>253</v>
      </c>
      <c r="C37" s="58">
        <v>46.13</v>
      </c>
      <c r="D37" s="55">
        <v>47</v>
      </c>
      <c r="F37" s="16"/>
      <c r="G37" s="16" t="s">
        <v>254</v>
      </c>
      <c r="H37" s="55">
        <v>450</v>
      </c>
      <c r="I37" s="55">
        <v>36</v>
      </c>
    </row>
    <row r="38" spans="1:9" x14ac:dyDescent="0.2">
      <c r="A38" s="2" t="s">
        <v>231</v>
      </c>
      <c r="B38" s="16" t="s">
        <v>254</v>
      </c>
      <c r="C38" s="77">
        <v>2.3385416666666667E-3</v>
      </c>
      <c r="D38" s="55">
        <v>47</v>
      </c>
      <c r="F38" s="16"/>
      <c r="G38" s="16" t="s">
        <v>251</v>
      </c>
      <c r="H38" s="55">
        <v>482</v>
      </c>
      <c r="I38" s="55">
        <v>44</v>
      </c>
    </row>
    <row r="39" spans="1:9" x14ac:dyDescent="0.2">
      <c r="B39" s="16" t="s">
        <v>255</v>
      </c>
      <c r="C39" s="77">
        <v>2.3729166666666664E-3</v>
      </c>
      <c r="D39" s="55">
        <v>44</v>
      </c>
      <c r="F39" s="2" t="s">
        <v>205</v>
      </c>
      <c r="G39" s="16" t="s">
        <v>250</v>
      </c>
      <c r="H39" s="55">
        <v>47.33</v>
      </c>
      <c r="I39" s="55">
        <v>29</v>
      </c>
    </row>
    <row r="40" spans="1:9" x14ac:dyDescent="0.2">
      <c r="B40" s="16" t="s">
        <v>256</v>
      </c>
      <c r="C40" s="77">
        <v>2.6629629629629629E-3</v>
      </c>
      <c r="D40" s="55">
        <v>25</v>
      </c>
      <c r="F40" s="16"/>
      <c r="G40" s="16" t="s">
        <v>257</v>
      </c>
      <c r="H40" s="55">
        <v>62.16</v>
      </c>
      <c r="I40" s="55">
        <v>45</v>
      </c>
    </row>
    <row r="41" spans="1:9" x14ac:dyDescent="0.2">
      <c r="A41" s="2" t="s">
        <v>134</v>
      </c>
      <c r="B41" s="16" t="s">
        <v>247</v>
      </c>
      <c r="C41" s="55">
        <v>31.77</v>
      </c>
      <c r="D41" s="55">
        <v>56</v>
      </c>
      <c r="F41" s="16"/>
      <c r="G41" s="16" t="s">
        <v>256</v>
      </c>
      <c r="H41" s="55">
        <v>46.29</v>
      </c>
      <c r="I41" s="55">
        <v>28</v>
      </c>
    </row>
    <row r="42" spans="1:9" x14ac:dyDescent="0.2">
      <c r="B42" s="16" t="s">
        <v>258</v>
      </c>
      <c r="C42" s="36"/>
      <c r="D42" s="40"/>
      <c r="F42" s="2" t="s">
        <v>206</v>
      </c>
      <c r="G42" s="16" t="s">
        <v>259</v>
      </c>
      <c r="H42" s="55">
        <v>11.8</v>
      </c>
      <c r="I42" s="55">
        <v>59</v>
      </c>
    </row>
    <row r="43" spans="1:9" x14ac:dyDescent="0.2">
      <c r="B43" s="16" t="s">
        <v>253</v>
      </c>
      <c r="C43" s="80"/>
      <c r="D43" s="40"/>
      <c r="F43" s="16"/>
      <c r="G43" s="16" t="s">
        <v>255</v>
      </c>
      <c r="H43" s="58">
        <v>7.52</v>
      </c>
      <c r="I43" s="55">
        <v>27</v>
      </c>
    </row>
    <row r="44" spans="1:9" x14ac:dyDescent="0.2">
      <c r="A44" s="16"/>
      <c r="B44" s="16" t="s">
        <v>251</v>
      </c>
      <c r="C44" s="80"/>
      <c r="D44" s="40"/>
      <c r="G44" s="16" t="s">
        <v>260</v>
      </c>
      <c r="H44" s="58">
        <v>10.87</v>
      </c>
      <c r="I44" s="56">
        <v>52</v>
      </c>
    </row>
    <row r="46" spans="1:9" ht="13.5" x14ac:dyDescent="0.25">
      <c r="A46" s="50" t="s">
        <v>414</v>
      </c>
      <c r="B46" s="50"/>
      <c r="C46" s="71"/>
      <c r="D46" s="72">
        <f>SUM(D47:D48,D50:D54,I47:I48,I50:I51,I53:I54,I56:I57)</f>
        <v>708</v>
      </c>
      <c r="E46" s="50" t="s">
        <v>202</v>
      </c>
      <c r="F46" s="50"/>
      <c r="G46" s="24"/>
      <c r="H46" s="73"/>
      <c r="I46" s="74"/>
    </row>
    <row r="47" spans="1:9" x14ac:dyDescent="0.2">
      <c r="A47" s="2" t="s">
        <v>2</v>
      </c>
      <c r="B47" s="16" t="s">
        <v>288</v>
      </c>
      <c r="C47" s="66">
        <v>8.18</v>
      </c>
      <c r="D47" s="55">
        <v>50</v>
      </c>
      <c r="F47" s="2" t="s">
        <v>203</v>
      </c>
      <c r="G47" s="16" t="s">
        <v>289</v>
      </c>
      <c r="H47" s="55">
        <v>155</v>
      </c>
      <c r="I47" s="55">
        <v>52</v>
      </c>
    </row>
    <row r="48" spans="1:9" x14ac:dyDescent="0.2">
      <c r="B48" s="16" t="s">
        <v>290</v>
      </c>
      <c r="C48" s="66">
        <v>8.26</v>
      </c>
      <c r="D48" s="55">
        <v>47</v>
      </c>
      <c r="G48" s="16" t="s">
        <v>291</v>
      </c>
      <c r="H48" s="55">
        <v>130</v>
      </c>
      <c r="I48" s="55">
        <v>27</v>
      </c>
    </row>
    <row r="49" spans="1:9" x14ac:dyDescent="0.2">
      <c r="B49" s="16" t="s">
        <v>292</v>
      </c>
      <c r="C49" s="66">
        <v>8.92</v>
      </c>
      <c r="D49" s="55">
        <v>35</v>
      </c>
      <c r="F49" s="16"/>
      <c r="G49" s="16" t="s">
        <v>293</v>
      </c>
      <c r="H49" s="66">
        <v>130</v>
      </c>
      <c r="I49" s="66">
        <v>27</v>
      </c>
    </row>
    <row r="50" spans="1:9" x14ac:dyDescent="0.2">
      <c r="A50" s="2" t="s">
        <v>79</v>
      </c>
      <c r="B50" s="16" t="s">
        <v>294</v>
      </c>
      <c r="C50" s="58">
        <v>45.2</v>
      </c>
      <c r="D50" s="55">
        <v>50</v>
      </c>
      <c r="F50" s="2" t="s">
        <v>204</v>
      </c>
      <c r="G50" s="12" t="s">
        <v>291</v>
      </c>
      <c r="H50" s="47">
        <v>398</v>
      </c>
      <c r="I50" s="47">
        <v>25</v>
      </c>
    </row>
    <row r="51" spans="1:9" x14ac:dyDescent="0.2">
      <c r="B51" s="16" t="s">
        <v>290</v>
      </c>
      <c r="C51" s="58">
        <v>43.82</v>
      </c>
      <c r="D51" s="55">
        <v>55</v>
      </c>
      <c r="G51" s="12" t="s">
        <v>295</v>
      </c>
      <c r="H51" s="47">
        <v>478</v>
      </c>
      <c r="I51" s="47">
        <v>43</v>
      </c>
    </row>
    <row r="52" spans="1:9" x14ac:dyDescent="0.2">
      <c r="A52" s="2" t="s">
        <v>231</v>
      </c>
      <c r="B52" s="16" t="s">
        <v>292</v>
      </c>
      <c r="C52" s="77">
        <v>2.1761574074074075E-3</v>
      </c>
      <c r="D52" s="55">
        <v>59</v>
      </c>
      <c r="G52" s="12" t="s">
        <v>296</v>
      </c>
      <c r="H52" s="47">
        <v>380</v>
      </c>
      <c r="I52" s="47">
        <v>21</v>
      </c>
    </row>
    <row r="53" spans="1:9" x14ac:dyDescent="0.2">
      <c r="B53" s="16" t="s">
        <v>297</v>
      </c>
      <c r="C53" s="82">
        <v>2.3380787037037038E-3</v>
      </c>
      <c r="D53" s="59">
        <v>47</v>
      </c>
      <c r="F53" s="2" t="s">
        <v>205</v>
      </c>
      <c r="G53" s="16" t="s">
        <v>293</v>
      </c>
      <c r="H53" s="55">
        <v>56.59</v>
      </c>
      <c r="I53" s="55">
        <v>39</v>
      </c>
    </row>
    <row r="54" spans="1:9" x14ac:dyDescent="0.2">
      <c r="A54" s="2" t="s">
        <v>134</v>
      </c>
      <c r="B54" s="16" t="s">
        <v>298</v>
      </c>
      <c r="C54" s="55">
        <v>31.91</v>
      </c>
      <c r="D54" s="55">
        <v>55</v>
      </c>
      <c r="G54" s="16" t="s">
        <v>296</v>
      </c>
      <c r="H54" s="55">
        <v>59.47</v>
      </c>
      <c r="I54" s="55">
        <v>42</v>
      </c>
    </row>
    <row r="55" spans="1:9" x14ac:dyDescent="0.2">
      <c r="B55" s="16" t="s">
        <v>299</v>
      </c>
      <c r="C55" s="23"/>
      <c r="D55" s="40"/>
      <c r="F55" s="16"/>
      <c r="G55" s="16" t="s">
        <v>297</v>
      </c>
      <c r="H55" s="66">
        <v>52.75</v>
      </c>
      <c r="I55" s="66">
        <v>34</v>
      </c>
    </row>
    <row r="56" spans="1:9" x14ac:dyDescent="0.2">
      <c r="B56" s="16" t="s">
        <v>290</v>
      </c>
      <c r="C56" s="23"/>
      <c r="D56" s="40"/>
      <c r="F56" s="2" t="s">
        <v>206</v>
      </c>
      <c r="G56" s="25" t="s">
        <v>289</v>
      </c>
      <c r="H56" s="57" t="s">
        <v>300</v>
      </c>
      <c r="I56" s="59">
        <v>55</v>
      </c>
    </row>
    <row r="57" spans="1:9" x14ac:dyDescent="0.2">
      <c r="B57" s="16" t="s">
        <v>301</v>
      </c>
      <c r="C57" s="23"/>
      <c r="D57" s="40"/>
      <c r="G57" s="25" t="s">
        <v>299</v>
      </c>
      <c r="H57" s="55">
        <v>12.13</v>
      </c>
      <c r="I57" s="55">
        <v>62</v>
      </c>
    </row>
    <row r="58" spans="1:9" x14ac:dyDescent="0.2">
      <c r="C58" s="23"/>
      <c r="D58" s="40"/>
      <c r="G58" s="25"/>
      <c r="H58" s="55"/>
      <c r="I58" s="55"/>
    </row>
    <row r="59" spans="1:9" ht="13.5" x14ac:dyDescent="0.25">
      <c r="A59" s="50" t="s">
        <v>417</v>
      </c>
      <c r="B59" s="50"/>
      <c r="C59" s="71"/>
      <c r="D59" s="72">
        <f>SUM(D60:D61,D63:D64,D66:D68,I61:I62,I64:I65,I66,I67,I70:I71)</f>
        <v>703</v>
      </c>
      <c r="E59" s="50" t="s">
        <v>202</v>
      </c>
      <c r="F59" s="50"/>
      <c r="G59" s="24"/>
      <c r="H59" s="73"/>
      <c r="I59" s="74"/>
    </row>
    <row r="60" spans="1:9" x14ac:dyDescent="0.2">
      <c r="A60" s="2" t="s">
        <v>2</v>
      </c>
      <c r="B60" s="16" t="s">
        <v>326</v>
      </c>
      <c r="C60" s="66">
        <v>8.35</v>
      </c>
      <c r="D60" s="55">
        <v>45</v>
      </c>
      <c r="F60" s="2" t="s">
        <v>203</v>
      </c>
      <c r="G60" s="25" t="s">
        <v>327</v>
      </c>
      <c r="H60" s="66">
        <v>115</v>
      </c>
      <c r="I60" s="66">
        <v>17</v>
      </c>
    </row>
    <row r="61" spans="1:9" x14ac:dyDescent="0.2">
      <c r="B61" s="16" t="s">
        <v>328</v>
      </c>
      <c r="C61" s="66">
        <v>7.82</v>
      </c>
      <c r="D61" s="55">
        <v>61</v>
      </c>
      <c r="F61" s="16"/>
      <c r="G61" s="25" t="s">
        <v>329</v>
      </c>
      <c r="H61" s="66">
        <v>169</v>
      </c>
      <c r="I61" s="66">
        <v>69</v>
      </c>
    </row>
    <row r="62" spans="1:9" x14ac:dyDescent="0.2">
      <c r="A62" s="16"/>
      <c r="B62" s="16" t="s">
        <v>330</v>
      </c>
      <c r="C62" s="66">
        <v>8.68</v>
      </c>
      <c r="D62" s="66">
        <v>39</v>
      </c>
      <c r="F62" s="16"/>
      <c r="G62" s="25" t="s">
        <v>331</v>
      </c>
      <c r="H62" s="66">
        <v>135</v>
      </c>
      <c r="I62" s="66">
        <v>32</v>
      </c>
    </row>
    <row r="63" spans="1:9" x14ac:dyDescent="0.2">
      <c r="A63" s="2" t="s">
        <v>79</v>
      </c>
      <c r="B63" s="16" t="s">
        <v>326</v>
      </c>
      <c r="C63" s="58">
        <v>46.24</v>
      </c>
      <c r="D63" s="59">
        <v>46</v>
      </c>
      <c r="F63" s="2" t="s">
        <v>204</v>
      </c>
      <c r="G63" s="16" t="s">
        <v>332</v>
      </c>
      <c r="H63" s="55">
        <v>372</v>
      </c>
      <c r="I63" s="55">
        <v>20</v>
      </c>
    </row>
    <row r="64" spans="1:9" x14ac:dyDescent="0.2">
      <c r="B64" s="16" t="s">
        <v>333</v>
      </c>
      <c r="C64" s="58">
        <v>48.44</v>
      </c>
      <c r="D64" s="59">
        <v>39</v>
      </c>
      <c r="G64" s="16" t="s">
        <v>328</v>
      </c>
      <c r="H64" s="55">
        <v>442</v>
      </c>
      <c r="I64" s="55">
        <v>34</v>
      </c>
    </row>
    <row r="65" spans="1:9" x14ac:dyDescent="0.2">
      <c r="A65" s="16"/>
      <c r="B65" s="16" t="s">
        <v>334</v>
      </c>
      <c r="C65" s="66">
        <v>52.01</v>
      </c>
      <c r="D65" s="66">
        <v>30</v>
      </c>
      <c r="F65" s="16"/>
      <c r="G65" s="16" t="s">
        <v>329</v>
      </c>
      <c r="H65" s="66">
        <v>554</v>
      </c>
      <c r="I65" s="66">
        <v>65</v>
      </c>
    </row>
    <row r="66" spans="1:9" x14ac:dyDescent="0.2">
      <c r="A66" s="2" t="s">
        <v>231</v>
      </c>
      <c r="B66" s="22" t="s">
        <v>335</v>
      </c>
      <c r="C66" s="77">
        <v>2.1652777777777777E-3</v>
      </c>
      <c r="D66" s="55">
        <v>60</v>
      </c>
      <c r="F66" s="2" t="s">
        <v>205</v>
      </c>
      <c r="G66" s="16" t="s">
        <v>334</v>
      </c>
      <c r="H66" s="58">
        <v>50.22</v>
      </c>
      <c r="I66" s="55">
        <v>32</v>
      </c>
    </row>
    <row r="67" spans="1:9" x14ac:dyDescent="0.2">
      <c r="B67" s="22" t="s">
        <v>332</v>
      </c>
      <c r="C67" s="77">
        <v>2.5930555555555555E-3</v>
      </c>
      <c r="D67" s="55">
        <v>30</v>
      </c>
      <c r="G67" s="16" t="s">
        <v>331</v>
      </c>
      <c r="H67" s="58">
        <v>49.93</v>
      </c>
      <c r="I67" s="55">
        <v>31</v>
      </c>
    </row>
    <row r="68" spans="1:9" x14ac:dyDescent="0.2">
      <c r="A68" s="2" t="s">
        <v>134</v>
      </c>
      <c r="B68" s="16" t="s">
        <v>326</v>
      </c>
      <c r="C68" s="55">
        <v>30.07</v>
      </c>
      <c r="D68" s="55">
        <v>70</v>
      </c>
      <c r="G68" s="16" t="s">
        <v>336</v>
      </c>
      <c r="H68" s="58">
        <v>47.46</v>
      </c>
      <c r="I68" s="55">
        <v>29</v>
      </c>
    </row>
    <row r="69" spans="1:9" x14ac:dyDescent="0.2">
      <c r="B69" s="16" t="s">
        <v>328</v>
      </c>
      <c r="C69" s="23"/>
      <c r="D69" s="40"/>
      <c r="F69" s="2" t="s">
        <v>206</v>
      </c>
      <c r="G69" s="16" t="s">
        <v>335</v>
      </c>
      <c r="H69" s="55">
        <v>9.48</v>
      </c>
      <c r="I69" s="55">
        <v>41</v>
      </c>
    </row>
    <row r="70" spans="1:9" x14ac:dyDescent="0.2">
      <c r="B70" s="16" t="s">
        <v>330</v>
      </c>
      <c r="C70" s="36"/>
      <c r="D70" s="40"/>
      <c r="G70" s="16" t="s">
        <v>330</v>
      </c>
      <c r="H70" s="58">
        <v>9.4700000000000006</v>
      </c>
      <c r="I70" s="55">
        <v>41</v>
      </c>
    </row>
    <row r="71" spans="1:9" x14ac:dyDescent="0.2">
      <c r="B71" s="16" t="s">
        <v>329</v>
      </c>
      <c r="C71" s="36"/>
      <c r="D71" s="40"/>
      <c r="G71" s="16" t="s">
        <v>336</v>
      </c>
      <c r="H71" s="55">
        <v>10.43</v>
      </c>
      <c r="I71" s="55">
        <v>48</v>
      </c>
    </row>
    <row r="73" spans="1:9" ht="13.5" x14ac:dyDescent="0.25">
      <c r="A73" s="50" t="s">
        <v>411</v>
      </c>
      <c r="B73" s="50"/>
      <c r="C73" s="71"/>
      <c r="D73" s="72">
        <f>SUM(D74:D81,I74:I83)-D76-I76-I77</f>
        <v>689</v>
      </c>
      <c r="E73" s="50" t="s">
        <v>202</v>
      </c>
      <c r="F73" s="50"/>
      <c r="G73" s="24"/>
      <c r="H73" s="73"/>
      <c r="I73" s="74"/>
    </row>
    <row r="74" spans="1:9" x14ac:dyDescent="0.2">
      <c r="A74" s="2" t="s">
        <v>2</v>
      </c>
      <c r="B74" s="16" t="s">
        <v>224</v>
      </c>
      <c r="C74" s="66">
        <v>7.97</v>
      </c>
      <c r="D74" s="55">
        <v>58</v>
      </c>
      <c r="F74" s="2" t="s">
        <v>203</v>
      </c>
      <c r="G74" s="16" t="s">
        <v>225</v>
      </c>
      <c r="H74" s="55">
        <v>150</v>
      </c>
      <c r="I74" s="55">
        <v>46</v>
      </c>
    </row>
    <row r="75" spans="1:9" x14ac:dyDescent="0.2">
      <c r="B75" s="16" t="s">
        <v>226</v>
      </c>
      <c r="C75" s="75">
        <v>8.3699999999999992</v>
      </c>
      <c r="D75" s="55">
        <v>45</v>
      </c>
      <c r="G75" s="16" t="s">
        <v>227</v>
      </c>
      <c r="H75" s="55">
        <v>150</v>
      </c>
      <c r="I75" s="55">
        <v>46</v>
      </c>
    </row>
    <row r="76" spans="1:9" x14ac:dyDescent="0.2">
      <c r="B76" s="16" t="s">
        <v>228</v>
      </c>
      <c r="C76" s="66">
        <v>8.44</v>
      </c>
      <c r="D76" s="55">
        <v>45</v>
      </c>
      <c r="G76" s="16" t="s">
        <v>229</v>
      </c>
      <c r="H76" s="55">
        <v>150</v>
      </c>
      <c r="I76" s="55">
        <v>46</v>
      </c>
    </row>
    <row r="77" spans="1:9" x14ac:dyDescent="0.2">
      <c r="A77" s="2" t="s">
        <v>79</v>
      </c>
      <c r="B77" s="25" t="s">
        <v>224</v>
      </c>
      <c r="C77" s="58">
        <v>47.65</v>
      </c>
      <c r="D77" s="55">
        <v>41</v>
      </c>
      <c r="F77" s="2" t="s">
        <v>204</v>
      </c>
      <c r="G77" s="16" t="s">
        <v>227</v>
      </c>
      <c r="H77" s="55">
        <v>378</v>
      </c>
      <c r="I77" s="76">
        <v>21</v>
      </c>
    </row>
    <row r="78" spans="1:9" x14ac:dyDescent="0.2">
      <c r="B78" s="16" t="s">
        <v>228</v>
      </c>
      <c r="C78" s="58">
        <v>45.69</v>
      </c>
      <c r="D78" s="55">
        <v>48</v>
      </c>
      <c r="G78" s="16" t="s">
        <v>230</v>
      </c>
      <c r="H78" s="55">
        <v>445</v>
      </c>
      <c r="I78" s="55">
        <v>35</v>
      </c>
    </row>
    <row r="79" spans="1:9" x14ac:dyDescent="0.2">
      <c r="A79" s="2" t="s">
        <v>231</v>
      </c>
      <c r="B79" s="22" t="s">
        <v>225</v>
      </c>
      <c r="C79" s="77">
        <v>2.1648148148148147E-3</v>
      </c>
      <c r="D79" s="55">
        <v>60</v>
      </c>
      <c r="G79" s="16" t="s">
        <v>232</v>
      </c>
      <c r="H79" s="55">
        <v>420</v>
      </c>
      <c r="I79" s="76">
        <v>29</v>
      </c>
    </row>
    <row r="80" spans="1:9" x14ac:dyDescent="0.2">
      <c r="B80" s="22" t="s">
        <v>233</v>
      </c>
      <c r="C80" s="77">
        <v>2.2464120370370372E-3</v>
      </c>
      <c r="D80" s="55">
        <v>54</v>
      </c>
      <c r="F80" s="2" t="s">
        <v>205</v>
      </c>
      <c r="G80" s="16" t="s">
        <v>234</v>
      </c>
      <c r="H80" s="55">
        <v>60.65</v>
      </c>
      <c r="I80" s="55">
        <v>43</v>
      </c>
    </row>
    <row r="81" spans="1:9" x14ac:dyDescent="0.2">
      <c r="A81" s="2" t="s">
        <v>134</v>
      </c>
      <c r="B81" s="16" t="s">
        <v>228</v>
      </c>
      <c r="C81" s="55">
        <v>31.85</v>
      </c>
      <c r="D81" s="55">
        <v>55</v>
      </c>
      <c r="G81" s="16" t="s">
        <v>235</v>
      </c>
      <c r="H81" s="58">
        <v>52.36</v>
      </c>
      <c r="I81" s="55">
        <v>34</v>
      </c>
    </row>
    <row r="82" spans="1:9" x14ac:dyDescent="0.2">
      <c r="B82" s="16" t="s">
        <v>232</v>
      </c>
      <c r="C82" s="55"/>
      <c r="D82" s="55"/>
      <c r="F82" s="2" t="s">
        <v>206</v>
      </c>
      <c r="G82" s="16" t="s">
        <v>236</v>
      </c>
      <c r="H82" s="55">
        <v>10.46</v>
      </c>
      <c r="I82" s="55">
        <v>48</v>
      </c>
    </row>
    <row r="83" spans="1:9" x14ac:dyDescent="0.2">
      <c r="B83" s="16" t="s">
        <v>236</v>
      </c>
      <c r="C83" s="55"/>
      <c r="D83" s="55"/>
      <c r="G83" s="16" t="s">
        <v>234</v>
      </c>
      <c r="H83" s="55">
        <v>10.25</v>
      </c>
      <c r="I83" s="55">
        <v>47</v>
      </c>
    </row>
    <row r="84" spans="1:9" x14ac:dyDescent="0.2">
      <c r="B84" s="16" t="s">
        <v>224</v>
      </c>
      <c r="C84" s="55"/>
      <c r="D84" s="55"/>
      <c r="H84" s="58"/>
      <c r="I84" s="55"/>
    </row>
    <row r="86" spans="1:9" ht="13.5" x14ac:dyDescent="0.25">
      <c r="A86" s="50" t="s">
        <v>413</v>
      </c>
      <c r="B86" s="50"/>
      <c r="C86" s="71"/>
      <c r="D86" s="72">
        <f>SUM(D87:D88,D89:D90,D91:D93,I87:I92,I94:I95)</f>
        <v>610</v>
      </c>
      <c r="E86" s="50" t="s">
        <v>202</v>
      </c>
      <c r="F86" s="50"/>
      <c r="G86" s="24"/>
      <c r="H86" s="73"/>
      <c r="I86" s="74"/>
    </row>
    <row r="87" spans="1:9" x14ac:dyDescent="0.2">
      <c r="A87" s="2" t="s">
        <v>2</v>
      </c>
      <c r="B87" s="16" t="s">
        <v>273</v>
      </c>
      <c r="C87" s="66">
        <v>7.94</v>
      </c>
      <c r="D87" s="55">
        <v>58</v>
      </c>
      <c r="F87" s="2" t="s">
        <v>203</v>
      </c>
      <c r="G87" s="16" t="s">
        <v>274</v>
      </c>
      <c r="H87" s="55">
        <v>140</v>
      </c>
      <c r="I87" s="55">
        <v>36</v>
      </c>
    </row>
    <row r="88" spans="1:9" x14ac:dyDescent="0.2">
      <c r="B88" s="16" t="s">
        <v>275</v>
      </c>
      <c r="C88" s="66">
        <v>8.36</v>
      </c>
      <c r="D88" s="55">
        <v>45</v>
      </c>
      <c r="G88" s="16" t="s">
        <v>276</v>
      </c>
      <c r="H88" s="55">
        <v>135</v>
      </c>
      <c r="I88" s="55">
        <v>32</v>
      </c>
    </row>
    <row r="89" spans="1:9" x14ac:dyDescent="0.2">
      <c r="A89" s="2" t="s">
        <v>79</v>
      </c>
      <c r="B89" s="16" t="s">
        <v>273</v>
      </c>
      <c r="C89" s="58">
        <v>42.39</v>
      </c>
      <c r="D89" s="55">
        <v>62</v>
      </c>
      <c r="F89" s="2" t="s">
        <v>204</v>
      </c>
      <c r="G89" s="16" t="s">
        <v>277</v>
      </c>
      <c r="H89" s="57" t="s">
        <v>278</v>
      </c>
      <c r="I89" s="59">
        <v>25</v>
      </c>
    </row>
    <row r="90" spans="1:9" x14ac:dyDescent="0.2">
      <c r="B90" s="16" t="s">
        <v>279</v>
      </c>
      <c r="C90" s="58">
        <v>47.14</v>
      </c>
      <c r="D90" s="55">
        <v>43</v>
      </c>
      <c r="G90" s="16" t="s">
        <v>280</v>
      </c>
      <c r="H90" s="57" t="s">
        <v>281</v>
      </c>
      <c r="I90" s="59">
        <v>25</v>
      </c>
    </row>
    <row r="91" spans="1:9" x14ac:dyDescent="0.2">
      <c r="A91" s="2" t="s">
        <v>231</v>
      </c>
      <c r="B91" s="16" t="s">
        <v>282</v>
      </c>
      <c r="C91" s="77">
        <v>2.5355324074074074E-3</v>
      </c>
      <c r="D91" s="55">
        <v>34</v>
      </c>
      <c r="F91" s="2" t="s">
        <v>205</v>
      </c>
      <c r="G91" s="16" t="s">
        <v>279</v>
      </c>
      <c r="H91" s="55">
        <v>63.61</v>
      </c>
      <c r="I91" s="55">
        <v>47</v>
      </c>
    </row>
    <row r="92" spans="1:9" x14ac:dyDescent="0.2">
      <c r="B92" s="16" t="s">
        <v>283</v>
      </c>
      <c r="C92" s="77">
        <v>2.4313657407407409E-3</v>
      </c>
      <c r="D92" s="55">
        <v>41</v>
      </c>
      <c r="G92" s="16" t="s">
        <v>284</v>
      </c>
      <c r="H92" s="58">
        <v>51.4</v>
      </c>
      <c r="I92" s="55">
        <v>33</v>
      </c>
    </row>
    <row r="93" spans="1:9" x14ac:dyDescent="0.2">
      <c r="A93" s="2" t="s">
        <v>134</v>
      </c>
      <c r="B93" s="16" t="s">
        <v>285</v>
      </c>
      <c r="C93" s="55">
        <v>32.17</v>
      </c>
      <c r="D93" s="55">
        <v>53</v>
      </c>
      <c r="F93" s="16"/>
      <c r="G93" s="16" t="s">
        <v>280</v>
      </c>
      <c r="H93" s="66">
        <v>49.25</v>
      </c>
      <c r="I93" s="66">
        <v>31</v>
      </c>
    </row>
    <row r="94" spans="1:9" x14ac:dyDescent="0.2">
      <c r="B94" s="16" t="s">
        <v>277</v>
      </c>
      <c r="D94" s="40"/>
      <c r="F94" s="2" t="s">
        <v>206</v>
      </c>
      <c r="G94" s="16" t="s">
        <v>275</v>
      </c>
      <c r="H94" s="55">
        <v>9.43</v>
      </c>
      <c r="I94" s="55">
        <v>41</v>
      </c>
    </row>
    <row r="95" spans="1:9" x14ac:dyDescent="0.2">
      <c r="B95" s="16" t="s">
        <v>286</v>
      </c>
      <c r="D95" s="40"/>
      <c r="G95" s="16" t="s">
        <v>287</v>
      </c>
      <c r="H95" s="58">
        <v>8.57</v>
      </c>
      <c r="I95" s="55">
        <v>35</v>
      </c>
    </row>
    <row r="96" spans="1:9" x14ac:dyDescent="0.2">
      <c r="B96" s="16" t="s">
        <v>275</v>
      </c>
      <c r="D96" s="40"/>
      <c r="G96" s="16" t="s">
        <v>284</v>
      </c>
      <c r="H96" s="58">
        <v>8.59</v>
      </c>
      <c r="I96" s="56">
        <v>35</v>
      </c>
    </row>
    <row r="97" spans="1:9" x14ac:dyDescent="0.2">
      <c r="D97" s="40"/>
      <c r="H97" s="41"/>
      <c r="I97" s="40"/>
    </row>
    <row r="98" spans="1:9" ht="13.5" x14ac:dyDescent="0.25">
      <c r="A98" s="50" t="s">
        <v>419</v>
      </c>
      <c r="B98" s="50"/>
      <c r="C98" s="71"/>
      <c r="D98" s="72">
        <f>SUM(D99:D105,I100:I103,I105:I108)</f>
        <v>600</v>
      </c>
      <c r="E98" s="50" t="s">
        <v>202</v>
      </c>
      <c r="F98" s="50"/>
      <c r="G98" s="24"/>
      <c r="H98" s="73"/>
      <c r="I98" s="74"/>
    </row>
    <row r="99" spans="1:9" x14ac:dyDescent="0.2">
      <c r="A99" s="2" t="s">
        <v>2</v>
      </c>
      <c r="B99" s="16" t="s">
        <v>342</v>
      </c>
      <c r="C99" s="66">
        <v>8.3800000000000008</v>
      </c>
      <c r="D99" s="55">
        <v>45</v>
      </c>
      <c r="F99" s="2" t="s">
        <v>203</v>
      </c>
      <c r="G99" s="16" t="s">
        <v>343</v>
      </c>
      <c r="H99" s="55">
        <v>135</v>
      </c>
      <c r="I99" s="55">
        <v>32</v>
      </c>
    </row>
    <row r="100" spans="1:9" x14ac:dyDescent="0.2">
      <c r="B100" s="16" t="s">
        <v>344</v>
      </c>
      <c r="C100" s="66">
        <v>8.58</v>
      </c>
      <c r="D100" s="55">
        <v>41</v>
      </c>
      <c r="G100" s="16" t="s">
        <v>345</v>
      </c>
      <c r="H100" s="55">
        <v>145</v>
      </c>
      <c r="I100" s="55">
        <v>41</v>
      </c>
    </row>
    <row r="101" spans="1:9" x14ac:dyDescent="0.2">
      <c r="A101" s="2" t="s">
        <v>79</v>
      </c>
      <c r="B101" s="16" t="s">
        <v>344</v>
      </c>
      <c r="C101" s="55">
        <v>52.78</v>
      </c>
      <c r="D101" s="55">
        <v>28</v>
      </c>
      <c r="G101" s="16" t="s">
        <v>346</v>
      </c>
      <c r="H101" s="55">
        <v>135</v>
      </c>
      <c r="I101" s="55">
        <v>32</v>
      </c>
    </row>
    <row r="102" spans="1:9" x14ac:dyDescent="0.2">
      <c r="A102" s="16"/>
      <c r="B102" s="16" t="s">
        <v>345</v>
      </c>
      <c r="C102" s="75">
        <v>49.9</v>
      </c>
      <c r="D102" s="66">
        <v>35</v>
      </c>
      <c r="F102" s="2" t="s">
        <v>204</v>
      </c>
      <c r="G102" s="16" t="s">
        <v>347</v>
      </c>
      <c r="H102" s="55">
        <v>460</v>
      </c>
      <c r="I102" s="55">
        <v>38</v>
      </c>
    </row>
    <row r="103" spans="1:9" x14ac:dyDescent="0.2">
      <c r="A103" s="2" t="s">
        <v>231</v>
      </c>
      <c r="B103" s="16" t="s">
        <v>348</v>
      </c>
      <c r="C103" s="77">
        <v>2.2695601851851852E-3</v>
      </c>
      <c r="D103" s="55">
        <v>52</v>
      </c>
      <c r="G103" s="16" t="s">
        <v>349</v>
      </c>
      <c r="H103" s="55">
        <v>481</v>
      </c>
      <c r="I103" s="55">
        <v>44</v>
      </c>
    </row>
    <row r="104" spans="1:9" x14ac:dyDescent="0.2">
      <c r="B104" s="16" t="s">
        <v>347</v>
      </c>
      <c r="C104" s="77">
        <v>2.2800925925925927E-3</v>
      </c>
      <c r="D104" s="55">
        <v>51</v>
      </c>
      <c r="G104" s="16" t="s">
        <v>348</v>
      </c>
      <c r="H104" s="55">
        <v>368</v>
      </c>
      <c r="I104" s="55">
        <v>19</v>
      </c>
    </row>
    <row r="105" spans="1:9" x14ac:dyDescent="0.2">
      <c r="A105" s="2" t="s">
        <v>134</v>
      </c>
      <c r="B105" s="16" t="s">
        <v>342</v>
      </c>
      <c r="C105" s="55">
        <v>33.47</v>
      </c>
      <c r="D105" s="55">
        <v>45</v>
      </c>
      <c r="F105" s="2" t="s">
        <v>205</v>
      </c>
      <c r="G105" s="16" t="s">
        <v>342</v>
      </c>
      <c r="H105" s="58">
        <v>51.19</v>
      </c>
      <c r="I105" s="55">
        <v>33</v>
      </c>
    </row>
    <row r="106" spans="1:9" x14ac:dyDescent="0.2">
      <c r="B106" s="16" t="s">
        <v>349</v>
      </c>
      <c r="C106" s="36"/>
      <c r="D106" s="40"/>
      <c r="G106" s="16" t="s">
        <v>350</v>
      </c>
      <c r="H106" s="58">
        <v>53.96</v>
      </c>
      <c r="I106" s="55">
        <v>35</v>
      </c>
    </row>
    <row r="107" spans="1:9" x14ac:dyDescent="0.2">
      <c r="B107" s="16" t="s">
        <v>348</v>
      </c>
      <c r="C107" s="80"/>
      <c r="D107" s="40"/>
      <c r="F107" s="2" t="s">
        <v>206</v>
      </c>
      <c r="G107" s="16" t="s">
        <v>350</v>
      </c>
      <c r="H107" s="55">
        <v>9.35</v>
      </c>
      <c r="I107" s="55">
        <v>40</v>
      </c>
    </row>
    <row r="108" spans="1:9" x14ac:dyDescent="0.2">
      <c r="B108" s="16" t="s">
        <v>345</v>
      </c>
      <c r="C108" s="80"/>
      <c r="D108" s="40"/>
      <c r="G108" s="16" t="s">
        <v>351</v>
      </c>
      <c r="H108" s="55">
        <v>9.39</v>
      </c>
      <c r="I108" s="55">
        <v>40</v>
      </c>
    </row>
    <row r="109" spans="1:9" x14ac:dyDescent="0.2">
      <c r="C109" s="80"/>
      <c r="D109" s="40"/>
      <c r="H109" s="55"/>
      <c r="I109" s="55"/>
    </row>
    <row r="110" spans="1:9" x14ac:dyDescent="0.2">
      <c r="C110" s="80"/>
      <c r="D110" s="40"/>
      <c r="H110" s="55"/>
      <c r="I110" s="55"/>
    </row>
    <row r="111" spans="1:9" x14ac:dyDescent="0.2">
      <c r="C111" s="80"/>
      <c r="D111" s="40"/>
      <c r="H111" s="55"/>
      <c r="I111" s="55"/>
    </row>
    <row r="112" spans="1:9" x14ac:dyDescent="0.2">
      <c r="C112" s="80"/>
      <c r="D112" s="40"/>
      <c r="H112" s="55"/>
      <c r="I112" s="55"/>
    </row>
    <row r="113" spans="1:9" x14ac:dyDescent="0.2">
      <c r="C113" s="80"/>
      <c r="D113" s="40"/>
      <c r="H113" s="55"/>
      <c r="I113" s="55"/>
    </row>
    <row r="114" spans="1:9" x14ac:dyDescent="0.2">
      <c r="C114" s="80"/>
      <c r="D114" s="40"/>
      <c r="H114" s="55"/>
      <c r="I114" s="55"/>
    </row>
    <row r="115" spans="1:9" x14ac:dyDescent="0.2">
      <c r="C115" s="80"/>
      <c r="D115" s="40"/>
      <c r="H115" s="55"/>
      <c r="I115" s="55"/>
    </row>
    <row r="116" spans="1:9" x14ac:dyDescent="0.2">
      <c r="A116" s="16"/>
      <c r="C116" s="16"/>
      <c r="D116" s="16"/>
      <c r="F116" s="16"/>
      <c r="H116" s="16"/>
      <c r="I116" s="16"/>
    </row>
    <row r="117" spans="1:9" ht="13.5" x14ac:dyDescent="0.25">
      <c r="A117" s="50" t="s">
        <v>314</v>
      </c>
      <c r="B117" s="50"/>
      <c r="C117" s="71"/>
      <c r="D117" s="72">
        <f>SUM(D120:D121,D122,D124,D125,D127,D128,I119,I121,I122:I123,I127,I125)</f>
        <v>529</v>
      </c>
      <c r="E117" s="50" t="s">
        <v>202</v>
      </c>
      <c r="F117" s="50"/>
      <c r="G117" s="24"/>
      <c r="H117" s="73"/>
      <c r="I117" s="74"/>
    </row>
    <row r="118" spans="1:9" x14ac:dyDescent="0.2">
      <c r="A118" s="2" t="s">
        <v>2</v>
      </c>
      <c r="B118" s="25" t="s">
        <v>315</v>
      </c>
      <c r="C118" s="55">
        <v>9.77</v>
      </c>
      <c r="D118" s="55">
        <v>23</v>
      </c>
      <c r="F118" s="2" t="s">
        <v>204</v>
      </c>
      <c r="G118" s="16" t="s">
        <v>315</v>
      </c>
      <c r="H118" s="55">
        <v>365</v>
      </c>
      <c r="I118" s="55">
        <v>19</v>
      </c>
    </row>
    <row r="119" spans="1:9" x14ac:dyDescent="0.2">
      <c r="B119" s="25" t="s">
        <v>316</v>
      </c>
      <c r="C119" s="55">
        <v>8.6300000000000008</v>
      </c>
      <c r="D119" s="55">
        <v>41</v>
      </c>
      <c r="G119" s="16" t="s">
        <v>317</v>
      </c>
      <c r="H119" s="55">
        <v>386</v>
      </c>
      <c r="I119" s="55">
        <v>23</v>
      </c>
    </row>
    <row r="120" spans="1:9" x14ac:dyDescent="0.2">
      <c r="A120" s="16"/>
      <c r="B120" s="25" t="s">
        <v>318</v>
      </c>
      <c r="C120" s="66">
        <v>8.32</v>
      </c>
      <c r="D120" s="66">
        <v>47</v>
      </c>
      <c r="F120" s="16"/>
      <c r="G120" s="16" t="s">
        <v>319</v>
      </c>
      <c r="H120" s="66">
        <v>309</v>
      </c>
      <c r="I120" s="66">
        <v>12</v>
      </c>
    </row>
    <row r="121" spans="1:9" x14ac:dyDescent="0.2">
      <c r="A121" s="16"/>
      <c r="B121" s="25" t="s">
        <v>320</v>
      </c>
      <c r="C121" s="66">
        <v>8.44</v>
      </c>
      <c r="D121" s="66">
        <v>45</v>
      </c>
      <c r="F121" s="16"/>
      <c r="G121" s="12" t="s">
        <v>318</v>
      </c>
      <c r="H121" s="66">
        <v>375</v>
      </c>
      <c r="I121" s="66">
        <v>21</v>
      </c>
    </row>
    <row r="122" spans="1:9" x14ac:dyDescent="0.2">
      <c r="A122" s="2" t="s">
        <v>79</v>
      </c>
      <c r="B122" s="16" t="s">
        <v>320</v>
      </c>
      <c r="C122" s="58">
        <v>44.68</v>
      </c>
      <c r="D122" s="55">
        <v>52</v>
      </c>
      <c r="F122" s="2" t="s">
        <v>205</v>
      </c>
      <c r="G122" s="16" t="s">
        <v>321</v>
      </c>
      <c r="H122" s="55">
        <v>57.58</v>
      </c>
      <c r="I122" s="55">
        <v>40</v>
      </c>
    </row>
    <row r="123" spans="1:9" x14ac:dyDescent="0.2">
      <c r="B123" s="16" t="s">
        <v>319</v>
      </c>
      <c r="C123" s="58">
        <v>50.45</v>
      </c>
      <c r="D123" s="55">
        <v>34</v>
      </c>
      <c r="G123" s="16" t="s">
        <v>322</v>
      </c>
      <c r="H123" s="55">
        <v>48.92</v>
      </c>
      <c r="I123" s="55">
        <v>30</v>
      </c>
    </row>
    <row r="124" spans="1:9" x14ac:dyDescent="0.2">
      <c r="A124" s="16"/>
      <c r="B124" s="16" t="s">
        <v>323</v>
      </c>
      <c r="C124" s="66">
        <v>49.55</v>
      </c>
      <c r="D124" s="66">
        <v>36</v>
      </c>
      <c r="F124" s="2" t="s">
        <v>206</v>
      </c>
      <c r="G124" s="16" t="s">
        <v>316</v>
      </c>
      <c r="H124" s="55">
        <v>8.7799999999999994</v>
      </c>
      <c r="I124" s="55">
        <v>36</v>
      </c>
    </row>
    <row r="125" spans="1:9" x14ac:dyDescent="0.2">
      <c r="A125" s="2" t="s">
        <v>231</v>
      </c>
      <c r="B125" s="22" t="s">
        <v>317</v>
      </c>
      <c r="C125" s="77">
        <v>2.2693287037037035E-3</v>
      </c>
      <c r="D125" s="55">
        <v>52</v>
      </c>
      <c r="G125" s="16" t="s">
        <v>324</v>
      </c>
      <c r="H125" s="58">
        <v>9.3000000000000007</v>
      </c>
      <c r="I125" s="55">
        <v>40</v>
      </c>
    </row>
    <row r="126" spans="1:9" x14ac:dyDescent="0.2">
      <c r="B126" s="22" t="s">
        <v>321</v>
      </c>
      <c r="C126" s="77">
        <v>2.3502314814814814E-3</v>
      </c>
      <c r="D126" s="55">
        <v>46</v>
      </c>
      <c r="G126" s="16" t="s">
        <v>323</v>
      </c>
      <c r="H126" s="58">
        <v>8.89</v>
      </c>
      <c r="I126" s="56">
        <v>37</v>
      </c>
    </row>
    <row r="127" spans="1:9" x14ac:dyDescent="0.2">
      <c r="A127" s="16"/>
      <c r="B127" s="16" t="s">
        <v>324</v>
      </c>
      <c r="C127" s="82">
        <v>2.2695601851851852E-3</v>
      </c>
      <c r="D127" s="66">
        <v>52</v>
      </c>
      <c r="G127" s="16" t="s">
        <v>325</v>
      </c>
      <c r="H127" s="58">
        <v>10.27</v>
      </c>
      <c r="I127" s="56">
        <v>47</v>
      </c>
    </row>
    <row r="128" spans="1:9" x14ac:dyDescent="0.2">
      <c r="A128" s="2" t="s">
        <v>134</v>
      </c>
      <c r="B128" s="16" t="s">
        <v>316</v>
      </c>
      <c r="C128" s="55">
        <v>33.770000000000003</v>
      </c>
      <c r="D128" s="55">
        <v>44</v>
      </c>
      <c r="H128" s="41"/>
      <c r="I128" s="40"/>
    </row>
    <row r="129" spans="1:23" x14ac:dyDescent="0.2">
      <c r="B129" s="16" t="s">
        <v>321</v>
      </c>
      <c r="C129" s="23"/>
      <c r="D129" s="40"/>
    </row>
    <row r="130" spans="1:23" x14ac:dyDescent="0.2">
      <c r="B130" s="16" t="s">
        <v>318</v>
      </c>
      <c r="C130" s="36"/>
      <c r="D130" s="40"/>
      <c r="Q130" s="18"/>
      <c r="R130" s="81"/>
      <c r="T130" s="2"/>
      <c r="V130" s="41"/>
      <c r="W130" s="40"/>
    </row>
    <row r="131" spans="1:23" x14ac:dyDescent="0.2">
      <c r="B131" s="16" t="s">
        <v>320</v>
      </c>
      <c r="C131" s="36"/>
      <c r="D131" s="40"/>
    </row>
    <row r="133" spans="1:23" ht="13.5" x14ac:dyDescent="0.25">
      <c r="A133" s="50" t="s">
        <v>420</v>
      </c>
      <c r="B133" s="50"/>
      <c r="C133" s="71"/>
      <c r="D133" s="72">
        <f>SUM(D134:D135,D137:D138,D139:D140,I134:I135,I137:I138)</f>
        <v>405</v>
      </c>
      <c r="E133" s="50" t="s">
        <v>202</v>
      </c>
      <c r="F133" s="50"/>
      <c r="G133" s="24"/>
      <c r="H133" s="73"/>
      <c r="I133" s="74"/>
    </row>
    <row r="134" spans="1:23" x14ac:dyDescent="0.2">
      <c r="A134" s="2" t="s">
        <v>2</v>
      </c>
      <c r="B134" s="16" t="s">
        <v>352</v>
      </c>
      <c r="C134" s="55">
        <v>8.51</v>
      </c>
      <c r="D134" s="55">
        <v>43</v>
      </c>
      <c r="F134" s="2" t="s">
        <v>204</v>
      </c>
      <c r="G134" s="16" t="s">
        <v>353</v>
      </c>
      <c r="H134" s="55">
        <v>353</v>
      </c>
      <c r="I134" s="55">
        <v>17</v>
      </c>
    </row>
    <row r="135" spans="1:23" x14ac:dyDescent="0.2">
      <c r="B135" s="16" t="s">
        <v>354</v>
      </c>
      <c r="C135" s="58">
        <v>8.56</v>
      </c>
      <c r="D135" s="55">
        <v>41</v>
      </c>
      <c r="F135" s="2" t="s">
        <v>205</v>
      </c>
      <c r="G135" s="16" t="s">
        <v>355</v>
      </c>
      <c r="H135" s="66">
        <v>51.28</v>
      </c>
      <c r="I135" s="66">
        <v>33</v>
      </c>
    </row>
    <row r="136" spans="1:23" x14ac:dyDescent="0.2">
      <c r="A136" s="16"/>
      <c r="B136" s="16" t="s">
        <v>356</v>
      </c>
      <c r="C136" s="58">
        <v>8.99</v>
      </c>
      <c r="D136" s="55">
        <v>34</v>
      </c>
      <c r="F136" s="2" t="s">
        <v>206</v>
      </c>
      <c r="G136" s="16" t="s">
        <v>355</v>
      </c>
      <c r="H136" s="55">
        <v>9.27</v>
      </c>
      <c r="I136" s="55">
        <v>39</v>
      </c>
    </row>
    <row r="137" spans="1:23" x14ac:dyDescent="0.2">
      <c r="A137" s="2" t="s">
        <v>79</v>
      </c>
      <c r="B137" s="16" t="s">
        <v>353</v>
      </c>
      <c r="C137" s="55">
        <v>48.36</v>
      </c>
      <c r="D137" s="55">
        <v>39</v>
      </c>
      <c r="G137" s="16" t="s">
        <v>354</v>
      </c>
      <c r="H137" s="55">
        <v>11.55</v>
      </c>
      <c r="I137" s="55">
        <v>57</v>
      </c>
    </row>
    <row r="138" spans="1:23" x14ac:dyDescent="0.2">
      <c r="B138" s="22" t="s">
        <v>352</v>
      </c>
      <c r="C138" s="55">
        <v>48.95</v>
      </c>
      <c r="D138" s="55">
        <v>38</v>
      </c>
      <c r="G138" s="16" t="s">
        <v>357</v>
      </c>
      <c r="H138" s="55">
        <v>10.47</v>
      </c>
      <c r="I138" s="55">
        <v>48</v>
      </c>
    </row>
    <row r="139" spans="1:23" x14ac:dyDescent="0.2">
      <c r="A139" s="2" t="s">
        <v>231</v>
      </c>
      <c r="B139" s="16" t="s">
        <v>357</v>
      </c>
      <c r="C139" s="77">
        <v>2.3158564814814812E-3</v>
      </c>
      <c r="D139" s="55">
        <v>48</v>
      </c>
      <c r="F139" s="16"/>
      <c r="H139" s="55"/>
      <c r="I139" s="55"/>
    </row>
    <row r="140" spans="1:23" x14ac:dyDescent="0.2">
      <c r="A140" s="2" t="s">
        <v>134</v>
      </c>
      <c r="B140" s="16" t="s">
        <v>358</v>
      </c>
      <c r="C140" s="58">
        <v>34.25</v>
      </c>
      <c r="D140" s="56">
        <v>41</v>
      </c>
      <c r="H140" s="58"/>
      <c r="I140" s="55"/>
    </row>
    <row r="141" spans="1:23" x14ac:dyDescent="0.2">
      <c r="A141" s="16"/>
      <c r="B141" s="16" t="s">
        <v>355</v>
      </c>
      <c r="C141" s="23"/>
      <c r="D141" s="40"/>
      <c r="H141" s="40"/>
      <c r="I141" s="40"/>
    </row>
    <row r="142" spans="1:23" x14ac:dyDescent="0.2">
      <c r="B142" s="16" t="s">
        <v>352</v>
      </c>
      <c r="C142" s="23"/>
      <c r="D142" s="40"/>
      <c r="H142" s="40"/>
      <c r="I142" s="40"/>
    </row>
    <row r="143" spans="1:23" x14ac:dyDescent="0.2">
      <c r="B143" s="16" t="s">
        <v>354</v>
      </c>
      <c r="C143" s="23"/>
      <c r="D143" s="40"/>
      <c r="H143" s="40"/>
      <c r="I143" s="40"/>
    </row>
    <row r="144" spans="1:23" x14ac:dyDescent="0.2">
      <c r="A144" s="16"/>
      <c r="C144" s="16"/>
      <c r="D144" s="16"/>
      <c r="F144" s="16"/>
      <c r="H144" s="16"/>
      <c r="I144" s="16"/>
    </row>
    <row r="145" spans="1:9" ht="13.5" x14ac:dyDescent="0.25">
      <c r="A145" s="50" t="s">
        <v>422</v>
      </c>
      <c r="B145" s="50"/>
      <c r="C145" s="71"/>
      <c r="D145" s="72">
        <f>SUM(D146:D148,I146:I150,I152:I153)</f>
        <v>381</v>
      </c>
      <c r="E145" s="50" t="s">
        <v>202</v>
      </c>
      <c r="F145" s="50"/>
      <c r="G145" s="24"/>
      <c r="H145" s="73"/>
      <c r="I145" s="74"/>
    </row>
    <row r="146" spans="1:9" x14ac:dyDescent="0.2">
      <c r="A146" s="2" t="s">
        <v>2</v>
      </c>
      <c r="B146" s="21" t="s">
        <v>363</v>
      </c>
      <c r="C146" s="55">
        <v>8.31</v>
      </c>
      <c r="D146" s="55">
        <v>47</v>
      </c>
      <c r="F146" s="2" t="s">
        <v>203</v>
      </c>
      <c r="G146" s="25" t="s">
        <v>364</v>
      </c>
      <c r="H146" s="55">
        <v>150</v>
      </c>
      <c r="I146" s="55">
        <v>46</v>
      </c>
    </row>
    <row r="147" spans="1:9" x14ac:dyDescent="0.2">
      <c r="A147" s="2" t="s">
        <v>79</v>
      </c>
      <c r="B147" s="21" t="s">
        <v>365</v>
      </c>
      <c r="C147" s="55">
        <v>48.78</v>
      </c>
      <c r="D147" s="55">
        <v>38</v>
      </c>
      <c r="F147" s="2" t="s">
        <v>204</v>
      </c>
      <c r="G147" s="21" t="s">
        <v>366</v>
      </c>
      <c r="H147" s="27">
        <v>428</v>
      </c>
      <c r="I147" s="27">
        <v>31</v>
      </c>
    </row>
    <row r="148" spans="1:9" x14ac:dyDescent="0.2">
      <c r="A148" s="2" t="s">
        <v>134</v>
      </c>
      <c r="B148" s="25" t="s">
        <v>363</v>
      </c>
      <c r="C148" s="58">
        <v>33.26</v>
      </c>
      <c r="D148" s="55">
        <v>46</v>
      </c>
      <c r="F148" s="16"/>
      <c r="G148" s="16" t="s">
        <v>367</v>
      </c>
      <c r="H148" s="55">
        <v>387</v>
      </c>
      <c r="I148" s="55">
        <v>22</v>
      </c>
    </row>
    <row r="149" spans="1:9" x14ac:dyDescent="0.2">
      <c r="A149" s="16"/>
      <c r="B149" s="25" t="s">
        <v>368</v>
      </c>
      <c r="C149" s="77"/>
      <c r="D149" s="55"/>
      <c r="F149" s="2" t="s">
        <v>205</v>
      </c>
      <c r="G149" s="16" t="s">
        <v>363</v>
      </c>
      <c r="H149" s="55">
        <v>52.69</v>
      </c>
      <c r="I149" s="55">
        <v>34</v>
      </c>
    </row>
    <row r="150" spans="1:9" x14ac:dyDescent="0.2">
      <c r="B150" s="25" t="s">
        <v>369</v>
      </c>
      <c r="F150" s="16"/>
      <c r="G150" s="16" t="s">
        <v>368</v>
      </c>
      <c r="H150" s="57">
        <v>47.58</v>
      </c>
      <c r="I150" s="59">
        <v>29</v>
      </c>
    </row>
    <row r="151" spans="1:9" x14ac:dyDescent="0.2">
      <c r="B151" s="25" t="s">
        <v>364</v>
      </c>
      <c r="G151" s="16" t="s">
        <v>370</v>
      </c>
      <c r="H151" s="57">
        <v>44.46</v>
      </c>
      <c r="I151" s="59">
        <v>26</v>
      </c>
    </row>
    <row r="152" spans="1:9" x14ac:dyDescent="0.2">
      <c r="F152" s="2" t="s">
        <v>206</v>
      </c>
      <c r="G152" s="16" t="s">
        <v>370</v>
      </c>
      <c r="H152" s="57">
        <v>10.25</v>
      </c>
      <c r="I152" s="59">
        <v>47</v>
      </c>
    </row>
    <row r="153" spans="1:9" x14ac:dyDescent="0.2">
      <c r="G153" s="16" t="s">
        <v>364</v>
      </c>
      <c r="H153" s="57">
        <v>9.52</v>
      </c>
      <c r="I153" s="59">
        <v>41</v>
      </c>
    </row>
    <row r="154" spans="1:9" x14ac:dyDescent="0.2">
      <c r="C154" s="36"/>
      <c r="D154" s="40"/>
    </row>
    <row r="155" spans="1:9" ht="13.5" x14ac:dyDescent="0.25">
      <c r="A155" s="50" t="s">
        <v>415</v>
      </c>
      <c r="B155" s="50"/>
      <c r="C155" s="71"/>
      <c r="D155" s="72">
        <f>SUM(D156:D157,D159:D162,I156:I159)</f>
        <v>382</v>
      </c>
      <c r="E155" s="50" t="s">
        <v>202</v>
      </c>
      <c r="F155" s="50"/>
      <c r="G155" s="24"/>
      <c r="H155" s="83"/>
      <c r="I155" s="74"/>
    </row>
    <row r="156" spans="1:9" x14ac:dyDescent="0.2">
      <c r="A156" s="2" t="s">
        <v>2</v>
      </c>
      <c r="B156" s="16" t="s">
        <v>302</v>
      </c>
      <c r="C156" s="75">
        <v>8.8000000000000007</v>
      </c>
      <c r="D156" s="55">
        <v>37</v>
      </c>
      <c r="F156" s="2" t="s">
        <v>204</v>
      </c>
      <c r="G156" s="16" t="s">
        <v>303</v>
      </c>
      <c r="H156" s="55">
        <v>430</v>
      </c>
      <c r="I156" s="55">
        <v>32</v>
      </c>
    </row>
    <row r="157" spans="1:9" x14ac:dyDescent="0.2">
      <c r="B157" s="16" t="s">
        <v>303</v>
      </c>
      <c r="C157" s="66">
        <v>8.42</v>
      </c>
      <c r="D157" s="55">
        <v>45</v>
      </c>
      <c r="G157" s="16" t="s">
        <v>304</v>
      </c>
      <c r="H157" s="55">
        <v>368</v>
      </c>
      <c r="I157" s="55">
        <v>19</v>
      </c>
    </row>
    <row r="158" spans="1:9" x14ac:dyDescent="0.2">
      <c r="B158" s="16" t="s">
        <v>305</v>
      </c>
      <c r="C158" s="66">
        <v>8.83</v>
      </c>
      <c r="D158" s="55">
        <v>37</v>
      </c>
      <c r="F158" s="2" t="s">
        <v>205</v>
      </c>
      <c r="G158" s="16" t="s">
        <v>306</v>
      </c>
      <c r="H158" s="55">
        <v>59.05</v>
      </c>
      <c r="I158" s="55">
        <v>41</v>
      </c>
    </row>
    <row r="159" spans="1:9" x14ac:dyDescent="0.2">
      <c r="A159" s="2" t="s">
        <v>79</v>
      </c>
      <c r="B159" s="16" t="s">
        <v>302</v>
      </c>
      <c r="C159" s="58">
        <v>50.42</v>
      </c>
      <c r="D159" s="55">
        <v>34</v>
      </c>
      <c r="G159" s="16" t="s">
        <v>304</v>
      </c>
      <c r="H159" s="55">
        <v>47.73</v>
      </c>
      <c r="I159" s="55">
        <v>29</v>
      </c>
    </row>
    <row r="160" spans="1:9" x14ac:dyDescent="0.2">
      <c r="B160" s="25" t="s">
        <v>306</v>
      </c>
      <c r="C160" s="57">
        <v>46.81</v>
      </c>
      <c r="D160" s="59">
        <v>44</v>
      </c>
      <c r="H160" s="55"/>
      <c r="I160" s="55"/>
    </row>
    <row r="161" spans="1:9" x14ac:dyDescent="0.2">
      <c r="A161" s="2" t="s">
        <v>231</v>
      </c>
      <c r="B161" s="26" t="s">
        <v>305</v>
      </c>
      <c r="C161" s="77">
        <v>2.2109953703703705E-3</v>
      </c>
      <c r="D161" s="55">
        <v>56</v>
      </c>
      <c r="H161" s="58"/>
      <c r="I161" s="55"/>
    </row>
    <row r="162" spans="1:9" x14ac:dyDescent="0.2">
      <c r="A162" s="2" t="s">
        <v>134</v>
      </c>
      <c r="B162" s="16" t="s">
        <v>303</v>
      </c>
      <c r="C162" s="55">
        <v>33.57</v>
      </c>
      <c r="D162" s="55">
        <v>45</v>
      </c>
    </row>
    <row r="163" spans="1:9" x14ac:dyDescent="0.2">
      <c r="B163" s="16" t="s">
        <v>305</v>
      </c>
      <c r="C163" s="36"/>
      <c r="D163" s="40"/>
    </row>
    <row r="164" spans="1:9" x14ac:dyDescent="0.2">
      <c r="B164" s="16" t="s">
        <v>306</v>
      </c>
      <c r="C164" s="36"/>
      <c r="D164" s="40"/>
      <c r="F164" s="16"/>
      <c r="H164" s="43"/>
    </row>
    <row r="165" spans="1:9" x14ac:dyDescent="0.2">
      <c r="B165" s="16" t="s">
        <v>307</v>
      </c>
      <c r="C165" s="36"/>
      <c r="D165" s="40"/>
      <c r="F165" s="16"/>
      <c r="H165" s="43"/>
    </row>
    <row r="166" spans="1:9" ht="13.5" x14ac:dyDescent="0.25">
      <c r="A166" s="50" t="s">
        <v>421</v>
      </c>
      <c r="B166" s="50"/>
      <c r="C166" s="71"/>
      <c r="D166" s="72">
        <f>SUM(D167,D168:D169,D171,I167:I169)</f>
        <v>283</v>
      </c>
      <c r="E166" s="50" t="s">
        <v>202</v>
      </c>
      <c r="F166" s="50"/>
      <c r="G166" s="50"/>
      <c r="H166" s="78"/>
      <c r="I166" s="72"/>
    </row>
    <row r="167" spans="1:9" x14ac:dyDescent="0.2">
      <c r="A167" s="2" t="s">
        <v>2</v>
      </c>
      <c r="B167" s="16" t="s">
        <v>359</v>
      </c>
      <c r="C167" s="27">
        <v>8.57</v>
      </c>
      <c r="D167" s="27">
        <v>41</v>
      </c>
      <c r="F167" s="2" t="s">
        <v>204</v>
      </c>
      <c r="G167" s="16" t="s">
        <v>360</v>
      </c>
      <c r="H167" s="55">
        <v>382</v>
      </c>
      <c r="I167" s="55">
        <v>22</v>
      </c>
    </row>
    <row r="168" spans="1:9" x14ac:dyDescent="0.2">
      <c r="A168" s="2" t="s">
        <v>79</v>
      </c>
      <c r="B168" s="16" t="s">
        <v>361</v>
      </c>
      <c r="C168" s="58">
        <v>45.88</v>
      </c>
      <c r="D168" s="55">
        <v>47</v>
      </c>
      <c r="F168" s="2" t="s">
        <v>205</v>
      </c>
      <c r="G168" s="16" t="s">
        <v>360</v>
      </c>
      <c r="H168" s="55">
        <v>57.57</v>
      </c>
      <c r="I168" s="55">
        <v>40</v>
      </c>
    </row>
    <row r="169" spans="1:9" x14ac:dyDescent="0.2">
      <c r="B169" s="16" t="s">
        <v>359</v>
      </c>
      <c r="C169" s="58">
        <v>45.14</v>
      </c>
      <c r="D169" s="55">
        <v>50</v>
      </c>
      <c r="G169" s="16" t="s">
        <v>361</v>
      </c>
      <c r="H169" s="55">
        <v>58.82</v>
      </c>
      <c r="I169" s="55">
        <v>41</v>
      </c>
    </row>
    <row r="170" spans="1:9" x14ac:dyDescent="0.2">
      <c r="B170" s="16" t="s">
        <v>362</v>
      </c>
      <c r="C170" s="58">
        <v>45.93</v>
      </c>
      <c r="D170" s="55">
        <v>47</v>
      </c>
      <c r="G170" s="16" t="s">
        <v>362</v>
      </c>
      <c r="H170" s="55">
        <v>52.59</v>
      </c>
      <c r="I170" s="55">
        <v>34</v>
      </c>
    </row>
    <row r="171" spans="1:9" x14ac:dyDescent="0.2">
      <c r="A171" s="2" t="s">
        <v>134</v>
      </c>
      <c r="B171" s="16" t="s">
        <v>360</v>
      </c>
      <c r="C171" s="55">
        <v>34.19</v>
      </c>
      <c r="D171" s="55">
        <v>42</v>
      </c>
      <c r="H171" s="55"/>
      <c r="I171" s="55"/>
    </row>
    <row r="172" spans="1:9" x14ac:dyDescent="0.2">
      <c r="B172" s="16" t="s">
        <v>361</v>
      </c>
      <c r="C172" s="23"/>
      <c r="D172" s="40"/>
      <c r="H172" s="41"/>
      <c r="I172" s="40"/>
    </row>
    <row r="173" spans="1:9" x14ac:dyDescent="0.2">
      <c r="B173" s="16" t="s">
        <v>359</v>
      </c>
      <c r="C173" s="80"/>
      <c r="D173" s="40"/>
      <c r="H173" s="41"/>
      <c r="I173" s="40"/>
    </row>
    <row r="174" spans="1:9" x14ac:dyDescent="0.2">
      <c r="B174" s="16" t="s">
        <v>362</v>
      </c>
      <c r="C174" s="80"/>
      <c r="D174" s="40"/>
    </row>
    <row r="175" spans="1:9" x14ac:dyDescent="0.2">
      <c r="C175" s="80"/>
      <c r="D175" s="40"/>
    </row>
    <row r="176" spans="1:9" ht="13.5" x14ac:dyDescent="0.25">
      <c r="A176" s="50" t="s">
        <v>416</v>
      </c>
      <c r="B176" s="50"/>
      <c r="C176" s="71"/>
      <c r="D176" s="72">
        <f>SUM(D177,D179,D180:D181,D183:D184,I177,I179)</f>
        <v>275</v>
      </c>
      <c r="E176" s="50" t="s">
        <v>202</v>
      </c>
      <c r="F176" s="50"/>
      <c r="G176" s="24"/>
      <c r="H176" s="83"/>
      <c r="I176" s="74"/>
    </row>
    <row r="177" spans="1:9" x14ac:dyDescent="0.2">
      <c r="A177" s="2" t="s">
        <v>2</v>
      </c>
      <c r="B177" s="16" t="s">
        <v>308</v>
      </c>
      <c r="C177" s="66">
        <v>9.02</v>
      </c>
      <c r="D177" s="55">
        <v>34</v>
      </c>
      <c r="F177" s="2" t="s">
        <v>205</v>
      </c>
      <c r="G177" s="16" t="s">
        <v>309</v>
      </c>
      <c r="H177" s="58">
        <v>49.6</v>
      </c>
      <c r="I177" s="55">
        <v>31</v>
      </c>
    </row>
    <row r="178" spans="1:9" x14ac:dyDescent="0.2">
      <c r="B178" s="16" t="s">
        <v>310</v>
      </c>
      <c r="C178" s="66">
        <v>9.7100000000000009</v>
      </c>
      <c r="D178" s="55">
        <v>24</v>
      </c>
      <c r="G178" s="16" t="s">
        <v>311</v>
      </c>
      <c r="H178" s="55">
        <v>41.54</v>
      </c>
      <c r="I178" s="55">
        <v>23</v>
      </c>
    </row>
    <row r="179" spans="1:9" x14ac:dyDescent="0.2">
      <c r="B179" s="16" t="s">
        <v>312</v>
      </c>
      <c r="C179" s="66">
        <v>8.75</v>
      </c>
      <c r="D179" s="55">
        <v>37</v>
      </c>
      <c r="G179" s="16" t="s">
        <v>310</v>
      </c>
      <c r="H179" s="55">
        <v>43.29</v>
      </c>
      <c r="I179" s="55">
        <v>25</v>
      </c>
    </row>
    <row r="180" spans="1:9" x14ac:dyDescent="0.2">
      <c r="A180" s="2" t="s">
        <v>79</v>
      </c>
      <c r="B180" s="16" t="s">
        <v>313</v>
      </c>
      <c r="C180" s="58">
        <v>50.7</v>
      </c>
      <c r="D180" s="55">
        <v>39</v>
      </c>
      <c r="H180" s="55"/>
      <c r="I180" s="55"/>
    </row>
    <row r="181" spans="1:9" x14ac:dyDescent="0.2">
      <c r="B181" s="16" t="s">
        <v>309</v>
      </c>
      <c r="C181" s="58">
        <v>48.64</v>
      </c>
      <c r="D181" s="55">
        <v>33</v>
      </c>
      <c r="H181" s="58"/>
      <c r="I181" s="55"/>
    </row>
    <row r="182" spans="1:9" x14ac:dyDescent="0.2">
      <c r="B182" s="16" t="s">
        <v>311</v>
      </c>
      <c r="C182" s="58">
        <v>51.1</v>
      </c>
      <c r="D182" s="55">
        <v>33</v>
      </c>
      <c r="F182" s="16"/>
      <c r="H182" s="16"/>
      <c r="I182" s="16"/>
    </row>
    <row r="183" spans="1:9" x14ac:dyDescent="0.2">
      <c r="A183" s="2" t="s">
        <v>231</v>
      </c>
      <c r="B183" s="22" t="s">
        <v>312</v>
      </c>
      <c r="C183" s="77">
        <v>2.4196759259259258E-3</v>
      </c>
      <c r="D183" s="55">
        <v>41</v>
      </c>
      <c r="F183" s="16"/>
      <c r="H183" s="16"/>
      <c r="I183" s="16"/>
    </row>
    <row r="184" spans="1:9" x14ac:dyDescent="0.2">
      <c r="A184" s="2" t="s">
        <v>134</v>
      </c>
      <c r="B184" s="25" t="s">
        <v>313</v>
      </c>
      <c r="C184" s="55">
        <v>35.619999999999997</v>
      </c>
      <c r="D184" s="55">
        <v>35</v>
      </c>
      <c r="F184" s="16"/>
      <c r="H184" s="16"/>
      <c r="I184" s="16"/>
    </row>
    <row r="185" spans="1:9" x14ac:dyDescent="0.2">
      <c r="B185" s="25" t="s">
        <v>309</v>
      </c>
      <c r="C185" s="36"/>
      <c r="D185" s="40"/>
      <c r="F185" s="16"/>
      <c r="H185" s="43"/>
    </row>
    <row r="186" spans="1:9" x14ac:dyDescent="0.2">
      <c r="B186" s="25" t="s">
        <v>311</v>
      </c>
      <c r="C186" s="36"/>
      <c r="D186" s="40"/>
      <c r="F186" s="16"/>
      <c r="H186" s="43"/>
    </row>
    <row r="187" spans="1:9" x14ac:dyDescent="0.2">
      <c r="B187" s="25" t="s">
        <v>310</v>
      </c>
      <c r="C187" s="36"/>
      <c r="D187" s="40"/>
    </row>
    <row r="188" spans="1:9" x14ac:dyDescent="0.2">
      <c r="C188" s="36"/>
      <c r="D188" s="40"/>
    </row>
    <row r="189" spans="1:9" ht="13.5" x14ac:dyDescent="0.25">
      <c r="A189" s="50" t="s">
        <v>418</v>
      </c>
      <c r="B189" s="50"/>
      <c r="C189" s="71"/>
      <c r="D189" s="72">
        <f>SUM(D190:D193,I190:I191)</f>
        <v>215</v>
      </c>
      <c r="E189" s="50" t="s">
        <v>202</v>
      </c>
      <c r="F189" s="50"/>
      <c r="G189" s="24"/>
      <c r="H189" s="73"/>
      <c r="I189" s="74"/>
    </row>
    <row r="190" spans="1:9" x14ac:dyDescent="0.2">
      <c r="A190" s="2" t="s">
        <v>2</v>
      </c>
      <c r="B190" s="21" t="s">
        <v>337</v>
      </c>
      <c r="C190" s="55">
        <v>8.57</v>
      </c>
      <c r="D190" s="55">
        <v>41</v>
      </c>
      <c r="F190" s="2" t="s">
        <v>204</v>
      </c>
      <c r="G190" s="16" t="s">
        <v>337</v>
      </c>
      <c r="H190" s="55">
        <v>463</v>
      </c>
      <c r="I190" s="55">
        <v>39</v>
      </c>
    </row>
    <row r="191" spans="1:9" x14ac:dyDescent="0.2">
      <c r="B191" s="21" t="s">
        <v>338</v>
      </c>
      <c r="C191" s="55">
        <v>8.93</v>
      </c>
      <c r="D191" s="55">
        <v>35</v>
      </c>
      <c r="F191" s="2" t="s">
        <v>205</v>
      </c>
      <c r="G191" s="21" t="s">
        <v>339</v>
      </c>
      <c r="H191" s="27">
        <v>38.43</v>
      </c>
      <c r="I191" s="27">
        <v>21</v>
      </c>
    </row>
    <row r="192" spans="1:9" x14ac:dyDescent="0.2">
      <c r="A192" s="2" t="s">
        <v>79</v>
      </c>
      <c r="B192" s="21" t="s">
        <v>340</v>
      </c>
      <c r="C192" s="58">
        <v>50.87</v>
      </c>
      <c r="D192" s="55">
        <v>33</v>
      </c>
      <c r="H192" s="55"/>
      <c r="I192" s="55"/>
    </row>
    <row r="193" spans="1:9" x14ac:dyDescent="0.2">
      <c r="A193" s="2" t="s">
        <v>231</v>
      </c>
      <c r="B193" s="16" t="s">
        <v>341</v>
      </c>
      <c r="C193" s="77">
        <v>2.3505787037037037E-3</v>
      </c>
      <c r="D193" s="55">
        <v>46</v>
      </c>
      <c r="F193" s="16"/>
      <c r="H193" s="55"/>
      <c r="I193" s="55"/>
    </row>
    <row r="194" spans="1:9" x14ac:dyDescent="0.2">
      <c r="H194" s="57"/>
      <c r="I194" s="59"/>
    </row>
    <row r="195" spans="1:9" x14ac:dyDescent="0.2">
      <c r="H195" s="57"/>
      <c r="I195" s="59"/>
    </row>
    <row r="197" spans="1:9" x14ac:dyDescent="0.2">
      <c r="A197" s="16"/>
      <c r="C197" s="18"/>
      <c r="F197" s="2" t="s">
        <v>199</v>
      </c>
      <c r="G197" s="2"/>
    </row>
    <row r="211" spans="4:4" x14ac:dyDescent="0.2">
      <c r="D211" s="40"/>
    </row>
    <row r="225" spans="6:8" x14ac:dyDescent="0.2">
      <c r="F225" s="16"/>
      <c r="H225" s="43"/>
    </row>
    <row r="266" spans="1:1" x14ac:dyDescent="0.2">
      <c r="A266" s="16"/>
    </row>
    <row r="267" spans="1:1" x14ac:dyDescent="0.2">
      <c r="A267" s="16"/>
    </row>
  </sheetData>
  <mergeCells count="2">
    <mergeCell ref="A1:I1"/>
    <mergeCell ref="A2:I2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"/>
  <sheetViews>
    <sheetView tabSelected="1" topLeftCell="A67" zoomScale="115" zoomScaleNormal="115" workbookViewId="0">
      <selection activeCell="H39" sqref="H39"/>
    </sheetView>
  </sheetViews>
  <sheetFormatPr defaultRowHeight="12.75" x14ac:dyDescent="0.2"/>
  <cols>
    <col min="1" max="1" width="6.5703125" style="2" customWidth="1"/>
    <col min="2" max="2" width="18.7109375" style="16" customWidth="1"/>
    <col min="3" max="3" width="7.28515625" style="57" customWidth="1"/>
    <col min="4" max="4" width="7.7109375" style="59" customWidth="1"/>
    <col min="5" max="5" width="7.85546875" style="16" customWidth="1"/>
    <col min="6" max="6" width="6.28515625" style="2" customWidth="1"/>
    <col min="7" max="7" width="19.28515625" style="16" customWidth="1"/>
    <col min="8" max="8" width="5.28515625" style="57" customWidth="1"/>
    <col min="9" max="9" width="5.28515625" style="59" customWidth="1"/>
    <col min="10" max="256" width="9.140625" style="16"/>
    <col min="257" max="257" width="6.5703125" style="16" customWidth="1"/>
    <col min="258" max="258" width="18.7109375" style="16" customWidth="1"/>
    <col min="259" max="259" width="7.28515625" style="16" customWidth="1"/>
    <col min="260" max="260" width="7.7109375" style="16" customWidth="1"/>
    <col min="261" max="261" width="7.85546875" style="16" customWidth="1"/>
    <col min="262" max="262" width="6.28515625" style="16" customWidth="1"/>
    <col min="263" max="263" width="19.28515625" style="16" customWidth="1"/>
    <col min="264" max="265" width="5.28515625" style="16" customWidth="1"/>
    <col min="266" max="512" width="9.140625" style="16"/>
    <col min="513" max="513" width="6.5703125" style="16" customWidth="1"/>
    <col min="514" max="514" width="18.7109375" style="16" customWidth="1"/>
    <col min="515" max="515" width="7.28515625" style="16" customWidth="1"/>
    <col min="516" max="516" width="7.7109375" style="16" customWidth="1"/>
    <col min="517" max="517" width="7.85546875" style="16" customWidth="1"/>
    <col min="518" max="518" width="6.28515625" style="16" customWidth="1"/>
    <col min="519" max="519" width="19.28515625" style="16" customWidth="1"/>
    <col min="520" max="521" width="5.28515625" style="16" customWidth="1"/>
    <col min="522" max="768" width="9.140625" style="16"/>
    <col min="769" max="769" width="6.5703125" style="16" customWidth="1"/>
    <col min="770" max="770" width="18.7109375" style="16" customWidth="1"/>
    <col min="771" max="771" width="7.28515625" style="16" customWidth="1"/>
    <col min="772" max="772" width="7.7109375" style="16" customWidth="1"/>
    <col min="773" max="773" width="7.85546875" style="16" customWidth="1"/>
    <col min="774" max="774" width="6.28515625" style="16" customWidth="1"/>
    <col min="775" max="775" width="19.28515625" style="16" customWidth="1"/>
    <col min="776" max="777" width="5.28515625" style="16" customWidth="1"/>
    <col min="778" max="1024" width="9.140625" style="16"/>
    <col min="1025" max="1025" width="6.5703125" style="16" customWidth="1"/>
    <col min="1026" max="1026" width="18.7109375" style="16" customWidth="1"/>
    <col min="1027" max="1027" width="7.28515625" style="16" customWidth="1"/>
    <col min="1028" max="1028" width="7.7109375" style="16" customWidth="1"/>
    <col min="1029" max="1029" width="7.85546875" style="16" customWidth="1"/>
    <col min="1030" max="1030" width="6.28515625" style="16" customWidth="1"/>
    <col min="1031" max="1031" width="19.28515625" style="16" customWidth="1"/>
    <col min="1032" max="1033" width="5.28515625" style="16" customWidth="1"/>
    <col min="1034" max="1280" width="9.140625" style="16"/>
    <col min="1281" max="1281" width="6.5703125" style="16" customWidth="1"/>
    <col min="1282" max="1282" width="18.7109375" style="16" customWidth="1"/>
    <col min="1283" max="1283" width="7.28515625" style="16" customWidth="1"/>
    <col min="1284" max="1284" width="7.7109375" style="16" customWidth="1"/>
    <col min="1285" max="1285" width="7.85546875" style="16" customWidth="1"/>
    <col min="1286" max="1286" width="6.28515625" style="16" customWidth="1"/>
    <col min="1287" max="1287" width="19.28515625" style="16" customWidth="1"/>
    <col min="1288" max="1289" width="5.28515625" style="16" customWidth="1"/>
    <col min="1290" max="1536" width="9.140625" style="16"/>
    <col min="1537" max="1537" width="6.5703125" style="16" customWidth="1"/>
    <col min="1538" max="1538" width="18.7109375" style="16" customWidth="1"/>
    <col min="1539" max="1539" width="7.28515625" style="16" customWidth="1"/>
    <col min="1540" max="1540" width="7.7109375" style="16" customWidth="1"/>
    <col min="1541" max="1541" width="7.85546875" style="16" customWidth="1"/>
    <col min="1542" max="1542" width="6.28515625" style="16" customWidth="1"/>
    <col min="1543" max="1543" width="19.28515625" style="16" customWidth="1"/>
    <col min="1544" max="1545" width="5.28515625" style="16" customWidth="1"/>
    <col min="1546" max="1792" width="9.140625" style="16"/>
    <col min="1793" max="1793" width="6.5703125" style="16" customWidth="1"/>
    <col min="1794" max="1794" width="18.7109375" style="16" customWidth="1"/>
    <col min="1795" max="1795" width="7.28515625" style="16" customWidth="1"/>
    <col min="1796" max="1796" width="7.7109375" style="16" customWidth="1"/>
    <col min="1797" max="1797" width="7.85546875" style="16" customWidth="1"/>
    <col min="1798" max="1798" width="6.28515625" style="16" customWidth="1"/>
    <col min="1799" max="1799" width="19.28515625" style="16" customWidth="1"/>
    <col min="1800" max="1801" width="5.28515625" style="16" customWidth="1"/>
    <col min="1802" max="2048" width="9.140625" style="16"/>
    <col min="2049" max="2049" width="6.5703125" style="16" customWidth="1"/>
    <col min="2050" max="2050" width="18.7109375" style="16" customWidth="1"/>
    <col min="2051" max="2051" width="7.28515625" style="16" customWidth="1"/>
    <col min="2052" max="2052" width="7.7109375" style="16" customWidth="1"/>
    <col min="2053" max="2053" width="7.85546875" style="16" customWidth="1"/>
    <col min="2054" max="2054" width="6.28515625" style="16" customWidth="1"/>
    <col min="2055" max="2055" width="19.28515625" style="16" customWidth="1"/>
    <col min="2056" max="2057" width="5.28515625" style="16" customWidth="1"/>
    <col min="2058" max="2304" width="9.140625" style="16"/>
    <col min="2305" max="2305" width="6.5703125" style="16" customWidth="1"/>
    <col min="2306" max="2306" width="18.7109375" style="16" customWidth="1"/>
    <col min="2307" max="2307" width="7.28515625" style="16" customWidth="1"/>
    <col min="2308" max="2308" width="7.7109375" style="16" customWidth="1"/>
    <col min="2309" max="2309" width="7.85546875" style="16" customWidth="1"/>
    <col min="2310" max="2310" width="6.28515625" style="16" customWidth="1"/>
    <col min="2311" max="2311" width="19.28515625" style="16" customWidth="1"/>
    <col min="2312" max="2313" width="5.28515625" style="16" customWidth="1"/>
    <col min="2314" max="2560" width="9.140625" style="16"/>
    <col min="2561" max="2561" width="6.5703125" style="16" customWidth="1"/>
    <col min="2562" max="2562" width="18.7109375" style="16" customWidth="1"/>
    <col min="2563" max="2563" width="7.28515625" style="16" customWidth="1"/>
    <col min="2564" max="2564" width="7.7109375" style="16" customWidth="1"/>
    <col min="2565" max="2565" width="7.85546875" style="16" customWidth="1"/>
    <col min="2566" max="2566" width="6.28515625" style="16" customWidth="1"/>
    <col min="2567" max="2567" width="19.28515625" style="16" customWidth="1"/>
    <col min="2568" max="2569" width="5.28515625" style="16" customWidth="1"/>
    <col min="2570" max="2816" width="9.140625" style="16"/>
    <col min="2817" max="2817" width="6.5703125" style="16" customWidth="1"/>
    <col min="2818" max="2818" width="18.7109375" style="16" customWidth="1"/>
    <col min="2819" max="2819" width="7.28515625" style="16" customWidth="1"/>
    <col min="2820" max="2820" width="7.7109375" style="16" customWidth="1"/>
    <col min="2821" max="2821" width="7.85546875" style="16" customWidth="1"/>
    <col min="2822" max="2822" width="6.28515625" style="16" customWidth="1"/>
    <col min="2823" max="2823" width="19.28515625" style="16" customWidth="1"/>
    <col min="2824" max="2825" width="5.28515625" style="16" customWidth="1"/>
    <col min="2826" max="3072" width="9.140625" style="16"/>
    <col min="3073" max="3073" width="6.5703125" style="16" customWidth="1"/>
    <col min="3074" max="3074" width="18.7109375" style="16" customWidth="1"/>
    <col min="3075" max="3075" width="7.28515625" style="16" customWidth="1"/>
    <col min="3076" max="3076" width="7.7109375" style="16" customWidth="1"/>
    <col min="3077" max="3077" width="7.85546875" style="16" customWidth="1"/>
    <col min="3078" max="3078" width="6.28515625" style="16" customWidth="1"/>
    <col min="3079" max="3079" width="19.28515625" style="16" customWidth="1"/>
    <col min="3080" max="3081" width="5.28515625" style="16" customWidth="1"/>
    <col min="3082" max="3328" width="9.140625" style="16"/>
    <col min="3329" max="3329" width="6.5703125" style="16" customWidth="1"/>
    <col min="3330" max="3330" width="18.7109375" style="16" customWidth="1"/>
    <col min="3331" max="3331" width="7.28515625" style="16" customWidth="1"/>
    <col min="3332" max="3332" width="7.7109375" style="16" customWidth="1"/>
    <col min="3333" max="3333" width="7.85546875" style="16" customWidth="1"/>
    <col min="3334" max="3334" width="6.28515625" style="16" customWidth="1"/>
    <col min="3335" max="3335" width="19.28515625" style="16" customWidth="1"/>
    <col min="3336" max="3337" width="5.28515625" style="16" customWidth="1"/>
    <col min="3338" max="3584" width="9.140625" style="16"/>
    <col min="3585" max="3585" width="6.5703125" style="16" customWidth="1"/>
    <col min="3586" max="3586" width="18.7109375" style="16" customWidth="1"/>
    <col min="3587" max="3587" width="7.28515625" style="16" customWidth="1"/>
    <col min="3588" max="3588" width="7.7109375" style="16" customWidth="1"/>
    <col min="3589" max="3589" width="7.85546875" style="16" customWidth="1"/>
    <col min="3590" max="3590" width="6.28515625" style="16" customWidth="1"/>
    <col min="3591" max="3591" width="19.28515625" style="16" customWidth="1"/>
    <col min="3592" max="3593" width="5.28515625" style="16" customWidth="1"/>
    <col min="3594" max="3840" width="9.140625" style="16"/>
    <col min="3841" max="3841" width="6.5703125" style="16" customWidth="1"/>
    <col min="3842" max="3842" width="18.7109375" style="16" customWidth="1"/>
    <col min="3843" max="3843" width="7.28515625" style="16" customWidth="1"/>
    <col min="3844" max="3844" width="7.7109375" style="16" customWidth="1"/>
    <col min="3845" max="3845" width="7.85546875" style="16" customWidth="1"/>
    <col min="3846" max="3846" width="6.28515625" style="16" customWidth="1"/>
    <col min="3847" max="3847" width="19.28515625" style="16" customWidth="1"/>
    <col min="3848" max="3849" width="5.28515625" style="16" customWidth="1"/>
    <col min="3850" max="4096" width="9.140625" style="16"/>
    <col min="4097" max="4097" width="6.5703125" style="16" customWidth="1"/>
    <col min="4098" max="4098" width="18.7109375" style="16" customWidth="1"/>
    <col min="4099" max="4099" width="7.28515625" style="16" customWidth="1"/>
    <col min="4100" max="4100" width="7.7109375" style="16" customWidth="1"/>
    <col min="4101" max="4101" width="7.85546875" style="16" customWidth="1"/>
    <col min="4102" max="4102" width="6.28515625" style="16" customWidth="1"/>
    <col min="4103" max="4103" width="19.28515625" style="16" customWidth="1"/>
    <col min="4104" max="4105" width="5.28515625" style="16" customWidth="1"/>
    <col min="4106" max="4352" width="9.140625" style="16"/>
    <col min="4353" max="4353" width="6.5703125" style="16" customWidth="1"/>
    <col min="4354" max="4354" width="18.7109375" style="16" customWidth="1"/>
    <col min="4355" max="4355" width="7.28515625" style="16" customWidth="1"/>
    <col min="4356" max="4356" width="7.7109375" style="16" customWidth="1"/>
    <col min="4357" max="4357" width="7.85546875" style="16" customWidth="1"/>
    <col min="4358" max="4358" width="6.28515625" style="16" customWidth="1"/>
    <col min="4359" max="4359" width="19.28515625" style="16" customWidth="1"/>
    <col min="4360" max="4361" width="5.28515625" style="16" customWidth="1"/>
    <col min="4362" max="4608" width="9.140625" style="16"/>
    <col min="4609" max="4609" width="6.5703125" style="16" customWidth="1"/>
    <col min="4610" max="4610" width="18.7109375" style="16" customWidth="1"/>
    <col min="4611" max="4611" width="7.28515625" style="16" customWidth="1"/>
    <col min="4612" max="4612" width="7.7109375" style="16" customWidth="1"/>
    <col min="4613" max="4613" width="7.85546875" style="16" customWidth="1"/>
    <col min="4614" max="4614" width="6.28515625" style="16" customWidth="1"/>
    <col min="4615" max="4615" width="19.28515625" style="16" customWidth="1"/>
    <col min="4616" max="4617" width="5.28515625" style="16" customWidth="1"/>
    <col min="4618" max="4864" width="9.140625" style="16"/>
    <col min="4865" max="4865" width="6.5703125" style="16" customWidth="1"/>
    <col min="4866" max="4866" width="18.7109375" style="16" customWidth="1"/>
    <col min="4867" max="4867" width="7.28515625" style="16" customWidth="1"/>
    <col min="4868" max="4868" width="7.7109375" style="16" customWidth="1"/>
    <col min="4869" max="4869" width="7.85546875" style="16" customWidth="1"/>
    <col min="4870" max="4870" width="6.28515625" style="16" customWidth="1"/>
    <col min="4871" max="4871" width="19.28515625" style="16" customWidth="1"/>
    <col min="4872" max="4873" width="5.28515625" style="16" customWidth="1"/>
    <col min="4874" max="5120" width="9.140625" style="16"/>
    <col min="5121" max="5121" width="6.5703125" style="16" customWidth="1"/>
    <col min="5122" max="5122" width="18.7109375" style="16" customWidth="1"/>
    <col min="5123" max="5123" width="7.28515625" style="16" customWidth="1"/>
    <col min="5124" max="5124" width="7.7109375" style="16" customWidth="1"/>
    <col min="5125" max="5125" width="7.85546875" style="16" customWidth="1"/>
    <col min="5126" max="5126" width="6.28515625" style="16" customWidth="1"/>
    <col min="5127" max="5127" width="19.28515625" style="16" customWidth="1"/>
    <col min="5128" max="5129" width="5.28515625" style="16" customWidth="1"/>
    <col min="5130" max="5376" width="9.140625" style="16"/>
    <col min="5377" max="5377" width="6.5703125" style="16" customWidth="1"/>
    <col min="5378" max="5378" width="18.7109375" style="16" customWidth="1"/>
    <col min="5379" max="5379" width="7.28515625" style="16" customWidth="1"/>
    <col min="5380" max="5380" width="7.7109375" style="16" customWidth="1"/>
    <col min="5381" max="5381" width="7.85546875" style="16" customWidth="1"/>
    <col min="5382" max="5382" width="6.28515625" style="16" customWidth="1"/>
    <col min="5383" max="5383" width="19.28515625" style="16" customWidth="1"/>
    <col min="5384" max="5385" width="5.28515625" style="16" customWidth="1"/>
    <col min="5386" max="5632" width="9.140625" style="16"/>
    <col min="5633" max="5633" width="6.5703125" style="16" customWidth="1"/>
    <col min="5634" max="5634" width="18.7109375" style="16" customWidth="1"/>
    <col min="5635" max="5635" width="7.28515625" style="16" customWidth="1"/>
    <col min="5636" max="5636" width="7.7109375" style="16" customWidth="1"/>
    <col min="5637" max="5637" width="7.85546875" style="16" customWidth="1"/>
    <col min="5638" max="5638" width="6.28515625" style="16" customWidth="1"/>
    <col min="5639" max="5639" width="19.28515625" style="16" customWidth="1"/>
    <col min="5640" max="5641" width="5.28515625" style="16" customWidth="1"/>
    <col min="5642" max="5888" width="9.140625" style="16"/>
    <col min="5889" max="5889" width="6.5703125" style="16" customWidth="1"/>
    <col min="5890" max="5890" width="18.7109375" style="16" customWidth="1"/>
    <col min="5891" max="5891" width="7.28515625" style="16" customWidth="1"/>
    <col min="5892" max="5892" width="7.7109375" style="16" customWidth="1"/>
    <col min="5893" max="5893" width="7.85546875" style="16" customWidth="1"/>
    <col min="5894" max="5894" width="6.28515625" style="16" customWidth="1"/>
    <col min="5895" max="5895" width="19.28515625" style="16" customWidth="1"/>
    <col min="5896" max="5897" width="5.28515625" style="16" customWidth="1"/>
    <col min="5898" max="6144" width="9.140625" style="16"/>
    <col min="6145" max="6145" width="6.5703125" style="16" customWidth="1"/>
    <col min="6146" max="6146" width="18.7109375" style="16" customWidth="1"/>
    <col min="6147" max="6147" width="7.28515625" style="16" customWidth="1"/>
    <col min="6148" max="6148" width="7.7109375" style="16" customWidth="1"/>
    <col min="6149" max="6149" width="7.85546875" style="16" customWidth="1"/>
    <col min="6150" max="6150" width="6.28515625" style="16" customWidth="1"/>
    <col min="6151" max="6151" width="19.28515625" style="16" customWidth="1"/>
    <col min="6152" max="6153" width="5.28515625" style="16" customWidth="1"/>
    <col min="6154" max="6400" width="9.140625" style="16"/>
    <col min="6401" max="6401" width="6.5703125" style="16" customWidth="1"/>
    <col min="6402" max="6402" width="18.7109375" style="16" customWidth="1"/>
    <col min="6403" max="6403" width="7.28515625" style="16" customWidth="1"/>
    <col min="6404" max="6404" width="7.7109375" style="16" customWidth="1"/>
    <col min="6405" max="6405" width="7.85546875" style="16" customWidth="1"/>
    <col min="6406" max="6406" width="6.28515625" style="16" customWidth="1"/>
    <col min="6407" max="6407" width="19.28515625" style="16" customWidth="1"/>
    <col min="6408" max="6409" width="5.28515625" style="16" customWidth="1"/>
    <col min="6410" max="6656" width="9.140625" style="16"/>
    <col min="6657" max="6657" width="6.5703125" style="16" customWidth="1"/>
    <col min="6658" max="6658" width="18.7109375" style="16" customWidth="1"/>
    <col min="6659" max="6659" width="7.28515625" style="16" customWidth="1"/>
    <col min="6660" max="6660" width="7.7109375" style="16" customWidth="1"/>
    <col min="6661" max="6661" width="7.85546875" style="16" customWidth="1"/>
    <col min="6662" max="6662" width="6.28515625" style="16" customWidth="1"/>
    <col min="6663" max="6663" width="19.28515625" style="16" customWidth="1"/>
    <col min="6664" max="6665" width="5.28515625" style="16" customWidth="1"/>
    <col min="6666" max="6912" width="9.140625" style="16"/>
    <col min="6913" max="6913" width="6.5703125" style="16" customWidth="1"/>
    <col min="6914" max="6914" width="18.7109375" style="16" customWidth="1"/>
    <col min="6915" max="6915" width="7.28515625" style="16" customWidth="1"/>
    <col min="6916" max="6916" width="7.7109375" style="16" customWidth="1"/>
    <col min="6917" max="6917" width="7.85546875" style="16" customWidth="1"/>
    <col min="6918" max="6918" width="6.28515625" style="16" customWidth="1"/>
    <col min="6919" max="6919" width="19.28515625" style="16" customWidth="1"/>
    <col min="6920" max="6921" width="5.28515625" style="16" customWidth="1"/>
    <col min="6922" max="7168" width="9.140625" style="16"/>
    <col min="7169" max="7169" width="6.5703125" style="16" customWidth="1"/>
    <col min="7170" max="7170" width="18.7109375" style="16" customWidth="1"/>
    <col min="7171" max="7171" width="7.28515625" style="16" customWidth="1"/>
    <col min="7172" max="7172" width="7.7109375" style="16" customWidth="1"/>
    <col min="7173" max="7173" width="7.85546875" style="16" customWidth="1"/>
    <col min="7174" max="7174" width="6.28515625" style="16" customWidth="1"/>
    <col min="7175" max="7175" width="19.28515625" style="16" customWidth="1"/>
    <col min="7176" max="7177" width="5.28515625" style="16" customWidth="1"/>
    <col min="7178" max="7424" width="9.140625" style="16"/>
    <col min="7425" max="7425" width="6.5703125" style="16" customWidth="1"/>
    <col min="7426" max="7426" width="18.7109375" style="16" customWidth="1"/>
    <col min="7427" max="7427" width="7.28515625" style="16" customWidth="1"/>
    <col min="7428" max="7428" width="7.7109375" style="16" customWidth="1"/>
    <col min="7429" max="7429" width="7.85546875" style="16" customWidth="1"/>
    <col min="7430" max="7430" width="6.28515625" style="16" customWidth="1"/>
    <col min="7431" max="7431" width="19.28515625" style="16" customWidth="1"/>
    <col min="7432" max="7433" width="5.28515625" style="16" customWidth="1"/>
    <col min="7434" max="7680" width="9.140625" style="16"/>
    <col min="7681" max="7681" width="6.5703125" style="16" customWidth="1"/>
    <col min="7682" max="7682" width="18.7109375" style="16" customWidth="1"/>
    <col min="7683" max="7683" width="7.28515625" style="16" customWidth="1"/>
    <col min="7684" max="7684" width="7.7109375" style="16" customWidth="1"/>
    <col min="7685" max="7685" width="7.85546875" style="16" customWidth="1"/>
    <col min="7686" max="7686" width="6.28515625" style="16" customWidth="1"/>
    <col min="7687" max="7687" width="19.28515625" style="16" customWidth="1"/>
    <col min="7688" max="7689" width="5.28515625" style="16" customWidth="1"/>
    <col min="7690" max="7936" width="9.140625" style="16"/>
    <col min="7937" max="7937" width="6.5703125" style="16" customWidth="1"/>
    <col min="7938" max="7938" width="18.7109375" style="16" customWidth="1"/>
    <col min="7939" max="7939" width="7.28515625" style="16" customWidth="1"/>
    <col min="7940" max="7940" width="7.7109375" style="16" customWidth="1"/>
    <col min="7941" max="7941" width="7.85546875" style="16" customWidth="1"/>
    <col min="7942" max="7942" width="6.28515625" style="16" customWidth="1"/>
    <col min="7943" max="7943" width="19.28515625" style="16" customWidth="1"/>
    <col min="7944" max="7945" width="5.28515625" style="16" customWidth="1"/>
    <col min="7946" max="8192" width="9.140625" style="16"/>
    <col min="8193" max="8193" width="6.5703125" style="16" customWidth="1"/>
    <col min="8194" max="8194" width="18.7109375" style="16" customWidth="1"/>
    <col min="8195" max="8195" width="7.28515625" style="16" customWidth="1"/>
    <col min="8196" max="8196" width="7.7109375" style="16" customWidth="1"/>
    <col min="8197" max="8197" width="7.85546875" style="16" customWidth="1"/>
    <col min="8198" max="8198" width="6.28515625" style="16" customWidth="1"/>
    <col min="8199" max="8199" width="19.28515625" style="16" customWidth="1"/>
    <col min="8200" max="8201" width="5.28515625" style="16" customWidth="1"/>
    <col min="8202" max="8448" width="9.140625" style="16"/>
    <col min="8449" max="8449" width="6.5703125" style="16" customWidth="1"/>
    <col min="8450" max="8450" width="18.7109375" style="16" customWidth="1"/>
    <col min="8451" max="8451" width="7.28515625" style="16" customWidth="1"/>
    <col min="8452" max="8452" width="7.7109375" style="16" customWidth="1"/>
    <col min="8453" max="8453" width="7.85546875" style="16" customWidth="1"/>
    <col min="8454" max="8454" width="6.28515625" style="16" customWidth="1"/>
    <col min="8455" max="8455" width="19.28515625" style="16" customWidth="1"/>
    <col min="8456" max="8457" width="5.28515625" style="16" customWidth="1"/>
    <col min="8458" max="8704" width="9.140625" style="16"/>
    <col min="8705" max="8705" width="6.5703125" style="16" customWidth="1"/>
    <col min="8706" max="8706" width="18.7109375" style="16" customWidth="1"/>
    <col min="8707" max="8707" width="7.28515625" style="16" customWidth="1"/>
    <col min="8708" max="8708" width="7.7109375" style="16" customWidth="1"/>
    <col min="8709" max="8709" width="7.85546875" style="16" customWidth="1"/>
    <col min="8710" max="8710" width="6.28515625" style="16" customWidth="1"/>
    <col min="8711" max="8711" width="19.28515625" style="16" customWidth="1"/>
    <col min="8712" max="8713" width="5.28515625" style="16" customWidth="1"/>
    <col min="8714" max="8960" width="9.140625" style="16"/>
    <col min="8961" max="8961" width="6.5703125" style="16" customWidth="1"/>
    <col min="8962" max="8962" width="18.7109375" style="16" customWidth="1"/>
    <col min="8963" max="8963" width="7.28515625" style="16" customWidth="1"/>
    <col min="8964" max="8964" width="7.7109375" style="16" customWidth="1"/>
    <col min="8965" max="8965" width="7.85546875" style="16" customWidth="1"/>
    <col min="8966" max="8966" width="6.28515625" style="16" customWidth="1"/>
    <col min="8967" max="8967" width="19.28515625" style="16" customWidth="1"/>
    <col min="8968" max="8969" width="5.28515625" style="16" customWidth="1"/>
    <col min="8970" max="9216" width="9.140625" style="16"/>
    <col min="9217" max="9217" width="6.5703125" style="16" customWidth="1"/>
    <col min="9218" max="9218" width="18.7109375" style="16" customWidth="1"/>
    <col min="9219" max="9219" width="7.28515625" style="16" customWidth="1"/>
    <col min="9220" max="9220" width="7.7109375" style="16" customWidth="1"/>
    <col min="9221" max="9221" width="7.85546875" style="16" customWidth="1"/>
    <col min="9222" max="9222" width="6.28515625" style="16" customWidth="1"/>
    <col min="9223" max="9223" width="19.28515625" style="16" customWidth="1"/>
    <col min="9224" max="9225" width="5.28515625" style="16" customWidth="1"/>
    <col min="9226" max="9472" width="9.140625" style="16"/>
    <col min="9473" max="9473" width="6.5703125" style="16" customWidth="1"/>
    <col min="9474" max="9474" width="18.7109375" style="16" customWidth="1"/>
    <col min="9475" max="9475" width="7.28515625" style="16" customWidth="1"/>
    <col min="9476" max="9476" width="7.7109375" style="16" customWidth="1"/>
    <col min="9477" max="9477" width="7.85546875" style="16" customWidth="1"/>
    <col min="9478" max="9478" width="6.28515625" style="16" customWidth="1"/>
    <col min="9479" max="9479" width="19.28515625" style="16" customWidth="1"/>
    <col min="9480" max="9481" width="5.28515625" style="16" customWidth="1"/>
    <col min="9482" max="9728" width="9.140625" style="16"/>
    <col min="9729" max="9729" width="6.5703125" style="16" customWidth="1"/>
    <col min="9730" max="9730" width="18.7109375" style="16" customWidth="1"/>
    <col min="9731" max="9731" width="7.28515625" style="16" customWidth="1"/>
    <col min="9732" max="9732" width="7.7109375" style="16" customWidth="1"/>
    <col min="9733" max="9733" width="7.85546875" style="16" customWidth="1"/>
    <col min="9734" max="9734" width="6.28515625" style="16" customWidth="1"/>
    <col min="9735" max="9735" width="19.28515625" style="16" customWidth="1"/>
    <col min="9736" max="9737" width="5.28515625" style="16" customWidth="1"/>
    <col min="9738" max="9984" width="9.140625" style="16"/>
    <col min="9985" max="9985" width="6.5703125" style="16" customWidth="1"/>
    <col min="9986" max="9986" width="18.7109375" style="16" customWidth="1"/>
    <col min="9987" max="9987" width="7.28515625" style="16" customWidth="1"/>
    <col min="9988" max="9988" width="7.7109375" style="16" customWidth="1"/>
    <col min="9989" max="9989" width="7.85546875" style="16" customWidth="1"/>
    <col min="9990" max="9990" width="6.28515625" style="16" customWidth="1"/>
    <col min="9991" max="9991" width="19.28515625" style="16" customWidth="1"/>
    <col min="9992" max="9993" width="5.28515625" style="16" customWidth="1"/>
    <col min="9994" max="10240" width="9.140625" style="16"/>
    <col min="10241" max="10241" width="6.5703125" style="16" customWidth="1"/>
    <col min="10242" max="10242" width="18.7109375" style="16" customWidth="1"/>
    <col min="10243" max="10243" width="7.28515625" style="16" customWidth="1"/>
    <col min="10244" max="10244" width="7.7109375" style="16" customWidth="1"/>
    <col min="10245" max="10245" width="7.85546875" style="16" customWidth="1"/>
    <col min="10246" max="10246" width="6.28515625" style="16" customWidth="1"/>
    <col min="10247" max="10247" width="19.28515625" style="16" customWidth="1"/>
    <col min="10248" max="10249" width="5.28515625" style="16" customWidth="1"/>
    <col min="10250" max="10496" width="9.140625" style="16"/>
    <col min="10497" max="10497" width="6.5703125" style="16" customWidth="1"/>
    <col min="10498" max="10498" width="18.7109375" style="16" customWidth="1"/>
    <col min="10499" max="10499" width="7.28515625" style="16" customWidth="1"/>
    <col min="10500" max="10500" width="7.7109375" style="16" customWidth="1"/>
    <col min="10501" max="10501" width="7.85546875" style="16" customWidth="1"/>
    <col min="10502" max="10502" width="6.28515625" style="16" customWidth="1"/>
    <col min="10503" max="10503" width="19.28515625" style="16" customWidth="1"/>
    <col min="10504" max="10505" width="5.28515625" style="16" customWidth="1"/>
    <col min="10506" max="10752" width="9.140625" style="16"/>
    <col min="10753" max="10753" width="6.5703125" style="16" customWidth="1"/>
    <col min="10754" max="10754" width="18.7109375" style="16" customWidth="1"/>
    <col min="10755" max="10755" width="7.28515625" style="16" customWidth="1"/>
    <col min="10756" max="10756" width="7.7109375" style="16" customWidth="1"/>
    <col min="10757" max="10757" width="7.85546875" style="16" customWidth="1"/>
    <col min="10758" max="10758" width="6.28515625" style="16" customWidth="1"/>
    <col min="10759" max="10759" width="19.28515625" style="16" customWidth="1"/>
    <col min="10760" max="10761" width="5.28515625" style="16" customWidth="1"/>
    <col min="10762" max="11008" width="9.140625" style="16"/>
    <col min="11009" max="11009" width="6.5703125" style="16" customWidth="1"/>
    <col min="11010" max="11010" width="18.7109375" style="16" customWidth="1"/>
    <col min="11011" max="11011" width="7.28515625" style="16" customWidth="1"/>
    <col min="11012" max="11012" width="7.7109375" style="16" customWidth="1"/>
    <col min="11013" max="11013" width="7.85546875" style="16" customWidth="1"/>
    <col min="11014" max="11014" width="6.28515625" style="16" customWidth="1"/>
    <col min="11015" max="11015" width="19.28515625" style="16" customWidth="1"/>
    <col min="11016" max="11017" width="5.28515625" style="16" customWidth="1"/>
    <col min="11018" max="11264" width="9.140625" style="16"/>
    <col min="11265" max="11265" width="6.5703125" style="16" customWidth="1"/>
    <col min="11266" max="11266" width="18.7109375" style="16" customWidth="1"/>
    <col min="11267" max="11267" width="7.28515625" style="16" customWidth="1"/>
    <col min="11268" max="11268" width="7.7109375" style="16" customWidth="1"/>
    <col min="11269" max="11269" width="7.85546875" style="16" customWidth="1"/>
    <col min="11270" max="11270" width="6.28515625" style="16" customWidth="1"/>
    <col min="11271" max="11271" width="19.28515625" style="16" customWidth="1"/>
    <col min="11272" max="11273" width="5.28515625" style="16" customWidth="1"/>
    <col min="11274" max="11520" width="9.140625" style="16"/>
    <col min="11521" max="11521" width="6.5703125" style="16" customWidth="1"/>
    <col min="11522" max="11522" width="18.7109375" style="16" customWidth="1"/>
    <col min="11523" max="11523" width="7.28515625" style="16" customWidth="1"/>
    <col min="11524" max="11524" width="7.7109375" style="16" customWidth="1"/>
    <col min="11525" max="11525" width="7.85546875" style="16" customWidth="1"/>
    <col min="11526" max="11526" width="6.28515625" style="16" customWidth="1"/>
    <col min="11527" max="11527" width="19.28515625" style="16" customWidth="1"/>
    <col min="11528" max="11529" width="5.28515625" style="16" customWidth="1"/>
    <col min="11530" max="11776" width="9.140625" style="16"/>
    <col min="11777" max="11777" width="6.5703125" style="16" customWidth="1"/>
    <col min="11778" max="11778" width="18.7109375" style="16" customWidth="1"/>
    <col min="11779" max="11779" width="7.28515625" style="16" customWidth="1"/>
    <col min="11780" max="11780" width="7.7109375" style="16" customWidth="1"/>
    <col min="11781" max="11781" width="7.85546875" style="16" customWidth="1"/>
    <col min="11782" max="11782" width="6.28515625" style="16" customWidth="1"/>
    <col min="11783" max="11783" width="19.28515625" style="16" customWidth="1"/>
    <col min="11784" max="11785" width="5.28515625" style="16" customWidth="1"/>
    <col min="11786" max="12032" width="9.140625" style="16"/>
    <col min="12033" max="12033" width="6.5703125" style="16" customWidth="1"/>
    <col min="12034" max="12034" width="18.7109375" style="16" customWidth="1"/>
    <col min="12035" max="12035" width="7.28515625" style="16" customWidth="1"/>
    <col min="12036" max="12036" width="7.7109375" style="16" customWidth="1"/>
    <col min="12037" max="12037" width="7.85546875" style="16" customWidth="1"/>
    <col min="12038" max="12038" width="6.28515625" style="16" customWidth="1"/>
    <col min="12039" max="12039" width="19.28515625" style="16" customWidth="1"/>
    <col min="12040" max="12041" width="5.28515625" style="16" customWidth="1"/>
    <col min="12042" max="12288" width="9.140625" style="16"/>
    <col min="12289" max="12289" width="6.5703125" style="16" customWidth="1"/>
    <col min="12290" max="12290" width="18.7109375" style="16" customWidth="1"/>
    <col min="12291" max="12291" width="7.28515625" style="16" customWidth="1"/>
    <col min="12292" max="12292" width="7.7109375" style="16" customWidth="1"/>
    <col min="12293" max="12293" width="7.85546875" style="16" customWidth="1"/>
    <col min="12294" max="12294" width="6.28515625" style="16" customWidth="1"/>
    <col min="12295" max="12295" width="19.28515625" style="16" customWidth="1"/>
    <col min="12296" max="12297" width="5.28515625" style="16" customWidth="1"/>
    <col min="12298" max="12544" width="9.140625" style="16"/>
    <col min="12545" max="12545" width="6.5703125" style="16" customWidth="1"/>
    <col min="12546" max="12546" width="18.7109375" style="16" customWidth="1"/>
    <col min="12547" max="12547" width="7.28515625" style="16" customWidth="1"/>
    <col min="12548" max="12548" width="7.7109375" style="16" customWidth="1"/>
    <col min="12549" max="12549" width="7.85546875" style="16" customWidth="1"/>
    <col min="12550" max="12550" width="6.28515625" style="16" customWidth="1"/>
    <col min="12551" max="12551" width="19.28515625" style="16" customWidth="1"/>
    <col min="12552" max="12553" width="5.28515625" style="16" customWidth="1"/>
    <col min="12554" max="12800" width="9.140625" style="16"/>
    <col min="12801" max="12801" width="6.5703125" style="16" customWidth="1"/>
    <col min="12802" max="12802" width="18.7109375" style="16" customWidth="1"/>
    <col min="12803" max="12803" width="7.28515625" style="16" customWidth="1"/>
    <col min="12804" max="12804" width="7.7109375" style="16" customWidth="1"/>
    <col min="12805" max="12805" width="7.85546875" style="16" customWidth="1"/>
    <col min="12806" max="12806" width="6.28515625" style="16" customWidth="1"/>
    <col min="12807" max="12807" width="19.28515625" style="16" customWidth="1"/>
    <col min="12808" max="12809" width="5.28515625" style="16" customWidth="1"/>
    <col min="12810" max="13056" width="9.140625" style="16"/>
    <col min="13057" max="13057" width="6.5703125" style="16" customWidth="1"/>
    <col min="13058" max="13058" width="18.7109375" style="16" customWidth="1"/>
    <col min="13059" max="13059" width="7.28515625" style="16" customWidth="1"/>
    <col min="13060" max="13060" width="7.7109375" style="16" customWidth="1"/>
    <col min="13061" max="13061" width="7.85546875" style="16" customWidth="1"/>
    <col min="13062" max="13062" width="6.28515625" style="16" customWidth="1"/>
    <col min="13063" max="13063" width="19.28515625" style="16" customWidth="1"/>
    <col min="13064" max="13065" width="5.28515625" style="16" customWidth="1"/>
    <col min="13066" max="13312" width="9.140625" style="16"/>
    <col min="13313" max="13313" width="6.5703125" style="16" customWidth="1"/>
    <col min="13314" max="13314" width="18.7109375" style="16" customWidth="1"/>
    <col min="13315" max="13315" width="7.28515625" style="16" customWidth="1"/>
    <col min="13316" max="13316" width="7.7109375" style="16" customWidth="1"/>
    <col min="13317" max="13317" width="7.85546875" style="16" customWidth="1"/>
    <col min="13318" max="13318" width="6.28515625" style="16" customWidth="1"/>
    <col min="13319" max="13319" width="19.28515625" style="16" customWidth="1"/>
    <col min="13320" max="13321" width="5.28515625" style="16" customWidth="1"/>
    <col min="13322" max="13568" width="9.140625" style="16"/>
    <col min="13569" max="13569" width="6.5703125" style="16" customWidth="1"/>
    <col min="13570" max="13570" width="18.7109375" style="16" customWidth="1"/>
    <col min="13571" max="13571" width="7.28515625" style="16" customWidth="1"/>
    <col min="13572" max="13572" width="7.7109375" style="16" customWidth="1"/>
    <col min="13573" max="13573" width="7.85546875" style="16" customWidth="1"/>
    <col min="13574" max="13574" width="6.28515625" style="16" customWidth="1"/>
    <col min="13575" max="13575" width="19.28515625" style="16" customWidth="1"/>
    <col min="13576" max="13577" width="5.28515625" style="16" customWidth="1"/>
    <col min="13578" max="13824" width="9.140625" style="16"/>
    <col min="13825" max="13825" width="6.5703125" style="16" customWidth="1"/>
    <col min="13826" max="13826" width="18.7109375" style="16" customWidth="1"/>
    <col min="13827" max="13827" width="7.28515625" style="16" customWidth="1"/>
    <col min="13828" max="13828" width="7.7109375" style="16" customWidth="1"/>
    <col min="13829" max="13829" width="7.85546875" style="16" customWidth="1"/>
    <col min="13830" max="13830" width="6.28515625" style="16" customWidth="1"/>
    <col min="13831" max="13831" width="19.28515625" style="16" customWidth="1"/>
    <col min="13832" max="13833" width="5.28515625" style="16" customWidth="1"/>
    <col min="13834" max="14080" width="9.140625" style="16"/>
    <col min="14081" max="14081" width="6.5703125" style="16" customWidth="1"/>
    <col min="14082" max="14082" width="18.7109375" style="16" customWidth="1"/>
    <col min="14083" max="14083" width="7.28515625" style="16" customWidth="1"/>
    <col min="14084" max="14084" width="7.7109375" style="16" customWidth="1"/>
    <col min="14085" max="14085" width="7.85546875" style="16" customWidth="1"/>
    <col min="14086" max="14086" width="6.28515625" style="16" customWidth="1"/>
    <col min="14087" max="14087" width="19.28515625" style="16" customWidth="1"/>
    <col min="14088" max="14089" width="5.28515625" style="16" customWidth="1"/>
    <col min="14090" max="14336" width="9.140625" style="16"/>
    <col min="14337" max="14337" width="6.5703125" style="16" customWidth="1"/>
    <col min="14338" max="14338" width="18.7109375" style="16" customWidth="1"/>
    <col min="14339" max="14339" width="7.28515625" style="16" customWidth="1"/>
    <col min="14340" max="14340" width="7.7109375" style="16" customWidth="1"/>
    <col min="14341" max="14341" width="7.85546875" style="16" customWidth="1"/>
    <col min="14342" max="14342" width="6.28515625" style="16" customWidth="1"/>
    <col min="14343" max="14343" width="19.28515625" style="16" customWidth="1"/>
    <col min="14344" max="14345" width="5.28515625" style="16" customWidth="1"/>
    <col min="14346" max="14592" width="9.140625" style="16"/>
    <col min="14593" max="14593" width="6.5703125" style="16" customWidth="1"/>
    <col min="14594" max="14594" width="18.7109375" style="16" customWidth="1"/>
    <col min="14595" max="14595" width="7.28515625" style="16" customWidth="1"/>
    <col min="14596" max="14596" width="7.7109375" style="16" customWidth="1"/>
    <col min="14597" max="14597" width="7.85546875" style="16" customWidth="1"/>
    <col min="14598" max="14598" width="6.28515625" style="16" customWidth="1"/>
    <col min="14599" max="14599" width="19.28515625" style="16" customWidth="1"/>
    <col min="14600" max="14601" width="5.28515625" style="16" customWidth="1"/>
    <col min="14602" max="14848" width="9.140625" style="16"/>
    <col min="14849" max="14849" width="6.5703125" style="16" customWidth="1"/>
    <col min="14850" max="14850" width="18.7109375" style="16" customWidth="1"/>
    <col min="14851" max="14851" width="7.28515625" style="16" customWidth="1"/>
    <col min="14852" max="14852" width="7.7109375" style="16" customWidth="1"/>
    <col min="14853" max="14853" width="7.85546875" style="16" customWidth="1"/>
    <col min="14854" max="14854" width="6.28515625" style="16" customWidth="1"/>
    <col min="14855" max="14855" width="19.28515625" style="16" customWidth="1"/>
    <col min="14856" max="14857" width="5.28515625" style="16" customWidth="1"/>
    <col min="14858" max="15104" width="9.140625" style="16"/>
    <col min="15105" max="15105" width="6.5703125" style="16" customWidth="1"/>
    <col min="15106" max="15106" width="18.7109375" style="16" customWidth="1"/>
    <col min="15107" max="15107" width="7.28515625" style="16" customWidth="1"/>
    <col min="15108" max="15108" width="7.7109375" style="16" customWidth="1"/>
    <col min="15109" max="15109" width="7.85546875" style="16" customWidth="1"/>
    <col min="15110" max="15110" width="6.28515625" style="16" customWidth="1"/>
    <col min="15111" max="15111" width="19.28515625" style="16" customWidth="1"/>
    <col min="15112" max="15113" width="5.28515625" style="16" customWidth="1"/>
    <col min="15114" max="15360" width="9.140625" style="16"/>
    <col min="15361" max="15361" width="6.5703125" style="16" customWidth="1"/>
    <col min="15362" max="15362" width="18.7109375" style="16" customWidth="1"/>
    <col min="15363" max="15363" width="7.28515625" style="16" customWidth="1"/>
    <col min="15364" max="15364" width="7.7109375" style="16" customWidth="1"/>
    <col min="15365" max="15365" width="7.85546875" style="16" customWidth="1"/>
    <col min="15366" max="15366" width="6.28515625" style="16" customWidth="1"/>
    <col min="15367" max="15367" width="19.28515625" style="16" customWidth="1"/>
    <col min="15368" max="15369" width="5.28515625" style="16" customWidth="1"/>
    <col min="15370" max="15616" width="9.140625" style="16"/>
    <col min="15617" max="15617" width="6.5703125" style="16" customWidth="1"/>
    <col min="15618" max="15618" width="18.7109375" style="16" customWidth="1"/>
    <col min="15619" max="15619" width="7.28515625" style="16" customWidth="1"/>
    <col min="15620" max="15620" width="7.7109375" style="16" customWidth="1"/>
    <col min="15621" max="15621" width="7.85546875" style="16" customWidth="1"/>
    <col min="15622" max="15622" width="6.28515625" style="16" customWidth="1"/>
    <col min="15623" max="15623" width="19.28515625" style="16" customWidth="1"/>
    <col min="15624" max="15625" width="5.28515625" style="16" customWidth="1"/>
    <col min="15626" max="15872" width="9.140625" style="16"/>
    <col min="15873" max="15873" width="6.5703125" style="16" customWidth="1"/>
    <col min="15874" max="15874" width="18.7109375" style="16" customWidth="1"/>
    <col min="15875" max="15875" width="7.28515625" style="16" customWidth="1"/>
    <col min="15876" max="15876" width="7.7109375" style="16" customWidth="1"/>
    <col min="15877" max="15877" width="7.85546875" style="16" customWidth="1"/>
    <col min="15878" max="15878" width="6.28515625" style="16" customWidth="1"/>
    <col min="15879" max="15879" width="19.28515625" style="16" customWidth="1"/>
    <col min="15880" max="15881" width="5.28515625" style="16" customWidth="1"/>
    <col min="15882" max="16128" width="9.140625" style="16"/>
    <col min="16129" max="16129" width="6.5703125" style="16" customWidth="1"/>
    <col min="16130" max="16130" width="18.7109375" style="16" customWidth="1"/>
    <col min="16131" max="16131" width="7.28515625" style="16" customWidth="1"/>
    <col min="16132" max="16132" width="7.7109375" style="16" customWidth="1"/>
    <col min="16133" max="16133" width="7.85546875" style="16" customWidth="1"/>
    <col min="16134" max="16134" width="6.28515625" style="16" customWidth="1"/>
    <col min="16135" max="16135" width="19.28515625" style="16" customWidth="1"/>
    <col min="16136" max="16137" width="5.28515625" style="16" customWidth="1"/>
    <col min="16138" max="16384" width="9.140625" style="16"/>
  </cols>
  <sheetData>
    <row r="1" spans="1:9" s="2" customFormat="1" ht="20.25" x14ac:dyDescent="0.3">
      <c r="A1" s="152" t="s">
        <v>0</v>
      </c>
      <c r="B1" s="152"/>
      <c r="C1" s="152"/>
      <c r="D1" s="152"/>
      <c r="E1" s="152"/>
      <c r="F1" s="152"/>
      <c r="G1" s="152"/>
      <c r="H1" s="152"/>
      <c r="I1" s="152"/>
    </row>
    <row r="2" spans="1:9" s="2" customFormat="1" x14ac:dyDescent="0.2">
      <c r="A2" s="147" t="s">
        <v>200</v>
      </c>
      <c r="B2" s="147"/>
      <c r="C2" s="147"/>
      <c r="D2" s="147"/>
      <c r="E2" s="147"/>
      <c r="F2" s="147"/>
      <c r="G2" s="147"/>
      <c r="H2" s="147"/>
      <c r="I2" s="147"/>
    </row>
    <row r="3" spans="1:9" s="2" customFormat="1" x14ac:dyDescent="0.2">
      <c r="B3" s="3"/>
      <c r="C3" s="48"/>
      <c r="D3" s="49"/>
      <c r="E3" s="3"/>
      <c r="F3" s="3"/>
      <c r="G3" s="3"/>
      <c r="H3" s="48"/>
      <c r="I3" s="49"/>
    </row>
    <row r="4" spans="1:9" s="53" customFormat="1" ht="13.5" x14ac:dyDescent="0.25">
      <c r="A4" s="50" t="s">
        <v>201</v>
      </c>
      <c r="B4" s="50"/>
      <c r="C4" s="51"/>
      <c r="D4" s="52">
        <f>SUM(D5:D14,I5:I14)-D6-D9-D12-I6-I8</f>
        <v>805</v>
      </c>
      <c r="E4" s="50" t="s">
        <v>202</v>
      </c>
      <c r="F4" s="50"/>
      <c r="G4" s="50"/>
      <c r="H4" s="51"/>
      <c r="I4" s="52"/>
    </row>
    <row r="5" spans="1:9" x14ac:dyDescent="0.2">
      <c r="A5" s="2" t="s">
        <v>2</v>
      </c>
      <c r="B5" s="12" t="s">
        <v>11</v>
      </c>
      <c r="C5" s="13">
        <v>8.69</v>
      </c>
      <c r="D5" s="54">
        <v>53</v>
      </c>
      <c r="F5" s="2" t="s">
        <v>203</v>
      </c>
      <c r="G5" s="16" t="s">
        <v>162</v>
      </c>
      <c r="H5" s="55">
        <v>145</v>
      </c>
      <c r="I5" s="55">
        <v>68</v>
      </c>
    </row>
    <row r="6" spans="1:9" x14ac:dyDescent="0.2">
      <c r="B6" s="12" t="s">
        <v>31</v>
      </c>
      <c r="C6" s="13">
        <v>8.8800000000000008</v>
      </c>
      <c r="D6" s="54">
        <v>47</v>
      </c>
      <c r="G6" s="16" t="s">
        <v>139</v>
      </c>
      <c r="H6" s="55">
        <v>135</v>
      </c>
      <c r="I6" s="55">
        <v>53</v>
      </c>
    </row>
    <row r="7" spans="1:9" x14ac:dyDescent="0.2">
      <c r="B7" s="12" t="s">
        <v>27</v>
      </c>
      <c r="C7" s="13">
        <v>8.75</v>
      </c>
      <c r="D7" s="54">
        <v>50</v>
      </c>
      <c r="G7" s="16" t="s">
        <v>165</v>
      </c>
      <c r="H7" s="55">
        <v>140</v>
      </c>
      <c r="I7" s="55">
        <v>60</v>
      </c>
    </row>
    <row r="8" spans="1:9" x14ac:dyDescent="0.2">
      <c r="A8" s="2" t="s">
        <v>79</v>
      </c>
      <c r="B8" s="25" t="s">
        <v>31</v>
      </c>
      <c r="C8" s="27">
        <v>49.15</v>
      </c>
      <c r="D8" s="27">
        <v>59</v>
      </c>
      <c r="F8" s="2" t="s">
        <v>204</v>
      </c>
      <c r="G8" s="26" t="s">
        <v>127</v>
      </c>
      <c r="H8" s="27">
        <v>363</v>
      </c>
      <c r="I8" s="27">
        <v>34</v>
      </c>
    </row>
    <row r="9" spans="1:9" x14ac:dyDescent="0.2">
      <c r="B9" s="25" t="s">
        <v>27</v>
      </c>
      <c r="C9" s="27">
        <v>49.32</v>
      </c>
      <c r="D9" s="27">
        <v>58</v>
      </c>
      <c r="G9" s="26" t="s">
        <v>165</v>
      </c>
      <c r="H9" s="27">
        <v>400</v>
      </c>
      <c r="I9" s="27">
        <v>47</v>
      </c>
    </row>
    <row r="10" spans="1:9" x14ac:dyDescent="0.2">
      <c r="B10" s="25" t="s">
        <v>80</v>
      </c>
      <c r="C10" s="27">
        <v>48.18</v>
      </c>
      <c r="D10" s="27">
        <v>64</v>
      </c>
      <c r="G10" s="26" t="s">
        <v>139</v>
      </c>
      <c r="H10" s="27">
        <v>416</v>
      </c>
      <c r="I10" s="27">
        <v>52</v>
      </c>
    </row>
    <row r="11" spans="1:9" x14ac:dyDescent="0.2">
      <c r="A11" s="2" t="s">
        <v>114</v>
      </c>
      <c r="B11" s="16" t="s">
        <v>115</v>
      </c>
      <c r="C11" s="30">
        <v>1.9100694444444445E-3</v>
      </c>
      <c r="D11" s="55">
        <v>56</v>
      </c>
      <c r="F11" s="2" t="s">
        <v>205</v>
      </c>
      <c r="G11" s="26" t="s">
        <v>188</v>
      </c>
      <c r="H11" s="28">
        <v>40.1</v>
      </c>
      <c r="I11" s="27">
        <v>44</v>
      </c>
    </row>
    <row r="12" spans="1:9" x14ac:dyDescent="0.2">
      <c r="B12" s="16" t="s">
        <v>127</v>
      </c>
      <c r="C12" s="30">
        <v>2.0949074074074073E-3</v>
      </c>
      <c r="D12" s="55">
        <v>41</v>
      </c>
      <c r="G12" s="26" t="s">
        <v>162</v>
      </c>
      <c r="H12" s="28">
        <v>42.82</v>
      </c>
      <c r="I12" s="27">
        <v>48</v>
      </c>
    </row>
    <row r="13" spans="1:9" x14ac:dyDescent="0.2">
      <c r="B13" s="16" t="s">
        <v>120</v>
      </c>
      <c r="C13" s="30">
        <v>2.0033564814814814E-3</v>
      </c>
      <c r="D13" s="55">
        <v>48</v>
      </c>
      <c r="F13" s="2" t="s">
        <v>206</v>
      </c>
      <c r="G13" s="26" t="s">
        <v>188</v>
      </c>
      <c r="H13" s="28">
        <v>8.6999999999999993</v>
      </c>
      <c r="I13" s="27">
        <v>47</v>
      </c>
    </row>
    <row r="14" spans="1:9" x14ac:dyDescent="0.2">
      <c r="A14" s="2" t="s">
        <v>134</v>
      </c>
      <c r="B14" s="12" t="s">
        <v>31</v>
      </c>
      <c r="C14" s="30">
        <v>1.4006944444444445</v>
      </c>
      <c r="D14" s="56">
        <v>64</v>
      </c>
      <c r="G14" s="26" t="s">
        <v>115</v>
      </c>
      <c r="H14" s="28">
        <v>8.57</v>
      </c>
      <c r="I14" s="27">
        <v>45</v>
      </c>
    </row>
    <row r="15" spans="1:9" x14ac:dyDescent="0.2">
      <c r="B15" s="12" t="s">
        <v>27</v>
      </c>
      <c r="D15" s="56"/>
      <c r="H15" s="58"/>
      <c r="I15" s="55"/>
    </row>
    <row r="16" spans="1:9" x14ac:dyDescent="0.2">
      <c r="B16" s="12" t="s">
        <v>120</v>
      </c>
      <c r="H16" s="58"/>
      <c r="I16" s="55"/>
    </row>
    <row r="17" spans="1:9" x14ac:dyDescent="0.2">
      <c r="B17" s="12" t="s">
        <v>80</v>
      </c>
      <c r="H17" s="58"/>
      <c r="I17" s="56"/>
    </row>
    <row r="18" spans="1:9" x14ac:dyDescent="0.2">
      <c r="B18" s="12"/>
      <c r="H18" s="58"/>
      <c r="I18" s="56"/>
    </row>
    <row r="19" spans="1:9" ht="13.5" x14ac:dyDescent="0.25">
      <c r="A19" s="50" t="s">
        <v>207</v>
      </c>
      <c r="B19" s="50"/>
      <c r="C19" s="51"/>
      <c r="D19" s="52">
        <f>SUM(D20:D27,I20:I29)-D23-I22-I27</f>
        <v>721</v>
      </c>
      <c r="E19" s="50" t="s">
        <v>202</v>
      </c>
      <c r="F19" s="50"/>
      <c r="G19" s="24"/>
      <c r="H19" s="60"/>
      <c r="I19" s="61"/>
    </row>
    <row r="20" spans="1:9" x14ac:dyDescent="0.2">
      <c r="A20" s="2" t="s">
        <v>2</v>
      </c>
      <c r="B20" s="16" t="s">
        <v>41</v>
      </c>
      <c r="C20" s="55">
        <v>9</v>
      </c>
      <c r="D20" s="55">
        <v>44</v>
      </c>
      <c r="F20" s="2" t="s">
        <v>203</v>
      </c>
      <c r="G20" s="25" t="s">
        <v>143</v>
      </c>
      <c r="H20" s="62">
        <v>140</v>
      </c>
      <c r="I20" s="62">
        <v>60</v>
      </c>
    </row>
    <row r="21" spans="1:9" x14ac:dyDescent="0.2">
      <c r="B21" s="16" t="s">
        <v>5</v>
      </c>
      <c r="C21" s="55">
        <v>8.6199999999999992</v>
      </c>
      <c r="D21" s="55">
        <v>56</v>
      </c>
      <c r="G21" s="25" t="s">
        <v>107</v>
      </c>
      <c r="H21" s="62">
        <v>130</v>
      </c>
      <c r="I21" s="62">
        <v>47</v>
      </c>
    </row>
    <row r="22" spans="1:9" x14ac:dyDescent="0.2">
      <c r="A22" s="2" t="s">
        <v>79</v>
      </c>
      <c r="B22" s="25" t="s">
        <v>5</v>
      </c>
      <c r="C22" s="27">
        <v>49.68</v>
      </c>
      <c r="D22" s="27">
        <v>56</v>
      </c>
      <c r="F22" s="2" t="s">
        <v>204</v>
      </c>
      <c r="G22" s="25" t="s">
        <v>102</v>
      </c>
      <c r="H22" s="27">
        <v>364</v>
      </c>
      <c r="I22" s="27">
        <v>35</v>
      </c>
    </row>
    <row r="23" spans="1:9" x14ac:dyDescent="0.2">
      <c r="B23" s="25" t="s">
        <v>107</v>
      </c>
      <c r="C23" s="27">
        <v>53.11</v>
      </c>
      <c r="D23" s="27">
        <v>40</v>
      </c>
      <c r="G23" s="25" t="s">
        <v>143</v>
      </c>
      <c r="H23" s="27">
        <v>385</v>
      </c>
      <c r="I23" s="27">
        <v>41</v>
      </c>
    </row>
    <row r="24" spans="1:9" x14ac:dyDescent="0.2">
      <c r="B24" s="25" t="s">
        <v>102</v>
      </c>
      <c r="C24" s="27">
        <v>52.58</v>
      </c>
      <c r="D24" s="27">
        <v>42</v>
      </c>
      <c r="G24" s="16" t="s">
        <v>144</v>
      </c>
      <c r="H24" s="57" t="s">
        <v>208</v>
      </c>
      <c r="I24" s="59">
        <v>46</v>
      </c>
    </row>
    <row r="25" spans="1:9" x14ac:dyDescent="0.2">
      <c r="A25" s="2" t="s">
        <v>114</v>
      </c>
      <c r="B25" s="25" t="s">
        <v>124</v>
      </c>
      <c r="C25" s="30">
        <v>2.0609953703703702E-3</v>
      </c>
      <c r="D25" s="27">
        <v>44</v>
      </c>
      <c r="F25" s="2" t="s">
        <v>205</v>
      </c>
      <c r="G25" s="25" t="s">
        <v>181</v>
      </c>
      <c r="H25" s="28">
        <v>52.12</v>
      </c>
      <c r="I25" s="27">
        <v>63</v>
      </c>
    </row>
    <row r="26" spans="1:9" x14ac:dyDescent="0.2">
      <c r="B26" s="25" t="s">
        <v>116</v>
      </c>
      <c r="C26" s="30">
        <v>2.2464120370370372E-3</v>
      </c>
      <c r="D26" s="27">
        <v>30</v>
      </c>
      <c r="G26" s="25" t="s">
        <v>144</v>
      </c>
      <c r="H26" s="28">
        <v>47.3</v>
      </c>
      <c r="I26" s="27">
        <v>54</v>
      </c>
    </row>
    <row r="27" spans="1:9" x14ac:dyDescent="0.2">
      <c r="A27" s="2" t="s">
        <v>134</v>
      </c>
      <c r="B27" s="12" t="s">
        <v>41</v>
      </c>
      <c r="C27" s="58">
        <v>33.81</v>
      </c>
      <c r="D27" s="55">
        <v>60</v>
      </c>
      <c r="G27" s="16" t="s">
        <v>190</v>
      </c>
      <c r="H27" s="57" t="s">
        <v>209</v>
      </c>
      <c r="I27" s="59">
        <v>29</v>
      </c>
    </row>
    <row r="28" spans="1:9" x14ac:dyDescent="0.2">
      <c r="B28" s="12" t="s">
        <v>143</v>
      </c>
      <c r="C28" s="55"/>
      <c r="D28" s="55"/>
      <c r="F28" s="2" t="s">
        <v>206</v>
      </c>
      <c r="G28" s="25" t="s">
        <v>190</v>
      </c>
      <c r="H28" s="28">
        <v>7.38</v>
      </c>
      <c r="I28" s="27">
        <v>35</v>
      </c>
    </row>
    <row r="29" spans="1:9" x14ac:dyDescent="0.2">
      <c r="B29" s="12" t="s">
        <v>144</v>
      </c>
      <c r="C29" s="55"/>
      <c r="D29" s="55"/>
      <c r="F29" s="16"/>
      <c r="G29" s="25" t="s">
        <v>41</v>
      </c>
      <c r="H29" s="28">
        <v>8.33</v>
      </c>
      <c r="I29" s="27">
        <v>43</v>
      </c>
    </row>
    <row r="30" spans="1:9" x14ac:dyDescent="0.2">
      <c r="B30" s="12" t="s">
        <v>5</v>
      </c>
      <c r="C30" s="55"/>
      <c r="D30" s="55"/>
      <c r="G30" s="16" t="s">
        <v>181</v>
      </c>
      <c r="H30" s="55">
        <v>6.85</v>
      </c>
      <c r="I30" s="56">
        <v>30</v>
      </c>
    </row>
    <row r="31" spans="1:9" x14ac:dyDescent="0.2">
      <c r="C31" s="55"/>
      <c r="D31" s="55"/>
      <c r="H31" s="56"/>
      <c r="I31" s="56"/>
    </row>
    <row r="32" spans="1:9" ht="13.5" x14ac:dyDescent="0.25">
      <c r="A32" s="33" t="s">
        <v>210</v>
      </c>
      <c r="B32" s="24"/>
      <c r="C32" s="60"/>
      <c r="D32" s="52">
        <f>SUM(D33:D41,I33:I42)-D34-D38-I37-I38</f>
        <v>606</v>
      </c>
      <c r="E32" s="50" t="s">
        <v>202</v>
      </c>
      <c r="F32" s="33"/>
      <c r="G32" s="24"/>
      <c r="H32" s="60"/>
      <c r="I32" s="61"/>
    </row>
    <row r="33" spans="1:9" x14ac:dyDescent="0.2">
      <c r="A33" s="2" t="s">
        <v>2</v>
      </c>
      <c r="B33" s="12" t="s">
        <v>36</v>
      </c>
      <c r="C33" s="13">
        <v>8.99</v>
      </c>
      <c r="D33" s="54">
        <v>47</v>
      </c>
      <c r="F33" s="2" t="s">
        <v>203</v>
      </c>
      <c r="G33" s="25" t="s">
        <v>36</v>
      </c>
      <c r="H33" s="62">
        <v>135</v>
      </c>
      <c r="I33" s="62">
        <v>53</v>
      </c>
    </row>
    <row r="34" spans="1:9" x14ac:dyDescent="0.2">
      <c r="B34" s="12" t="s">
        <v>70</v>
      </c>
      <c r="C34" s="13">
        <v>9.31</v>
      </c>
      <c r="D34" s="54">
        <v>37</v>
      </c>
      <c r="G34" s="25" t="s">
        <v>164</v>
      </c>
      <c r="H34" s="62">
        <v>125</v>
      </c>
      <c r="I34" s="62">
        <v>41</v>
      </c>
    </row>
    <row r="35" spans="1:9" x14ac:dyDescent="0.2">
      <c r="A35" s="16"/>
      <c r="B35" s="12" t="s">
        <v>53</v>
      </c>
      <c r="C35" s="35">
        <v>9.1</v>
      </c>
      <c r="D35" s="54">
        <v>42</v>
      </c>
      <c r="F35" s="2" t="s">
        <v>204</v>
      </c>
      <c r="G35" s="26" t="s">
        <v>70</v>
      </c>
      <c r="H35" s="27">
        <v>346</v>
      </c>
      <c r="I35" s="27">
        <v>29</v>
      </c>
    </row>
    <row r="36" spans="1:9" x14ac:dyDescent="0.2">
      <c r="A36" s="2" t="s">
        <v>79</v>
      </c>
      <c r="B36" s="25" t="s">
        <v>53</v>
      </c>
      <c r="C36" s="27">
        <v>51.49</v>
      </c>
      <c r="D36" s="27">
        <v>47</v>
      </c>
      <c r="G36" s="26" t="s">
        <v>86</v>
      </c>
      <c r="H36" s="27">
        <v>371</v>
      </c>
      <c r="I36" s="27">
        <v>37</v>
      </c>
    </row>
    <row r="37" spans="1:9" x14ac:dyDescent="0.2">
      <c r="B37" s="25" t="s">
        <v>86</v>
      </c>
      <c r="C37" s="27">
        <v>49.24</v>
      </c>
      <c r="D37" s="27">
        <v>58</v>
      </c>
      <c r="F37" s="16"/>
      <c r="G37" s="26" t="s">
        <v>130</v>
      </c>
      <c r="H37" s="27">
        <v>321</v>
      </c>
      <c r="I37" s="27">
        <v>23</v>
      </c>
    </row>
    <row r="38" spans="1:9" x14ac:dyDescent="0.2">
      <c r="B38" s="25" t="s">
        <v>113</v>
      </c>
      <c r="C38" s="27">
        <v>54.86</v>
      </c>
      <c r="D38" s="27">
        <v>33</v>
      </c>
      <c r="F38" s="2" t="s">
        <v>205</v>
      </c>
      <c r="G38" s="26" t="s">
        <v>133</v>
      </c>
      <c r="H38" s="28">
        <v>36.68</v>
      </c>
      <c r="I38" s="27">
        <v>39</v>
      </c>
    </row>
    <row r="39" spans="1:9" x14ac:dyDescent="0.2">
      <c r="A39" s="2" t="s">
        <v>114</v>
      </c>
      <c r="B39" s="25" t="s">
        <v>130</v>
      </c>
      <c r="C39" s="30">
        <v>2.1646990740740741E-3</v>
      </c>
      <c r="D39" s="27">
        <v>36</v>
      </c>
      <c r="G39" s="26" t="s">
        <v>191</v>
      </c>
      <c r="H39" s="28">
        <v>38.74</v>
      </c>
      <c r="I39" s="27">
        <v>42</v>
      </c>
    </row>
    <row r="40" spans="1:9" x14ac:dyDescent="0.2">
      <c r="B40" s="25" t="s">
        <v>133</v>
      </c>
      <c r="C40" s="30">
        <v>2.2114583333333331E-3</v>
      </c>
      <c r="D40" s="27">
        <v>33</v>
      </c>
      <c r="F40" s="16"/>
      <c r="G40" s="26" t="s">
        <v>189</v>
      </c>
      <c r="H40" s="28">
        <v>39.14</v>
      </c>
      <c r="I40" s="27">
        <v>42</v>
      </c>
    </row>
    <row r="41" spans="1:9" x14ac:dyDescent="0.2">
      <c r="A41" s="2" t="s">
        <v>134</v>
      </c>
      <c r="B41" s="12" t="s">
        <v>36</v>
      </c>
      <c r="C41" s="55">
        <v>35.520000000000003</v>
      </c>
      <c r="D41" s="55">
        <v>48</v>
      </c>
      <c r="F41" s="2" t="s">
        <v>206</v>
      </c>
      <c r="G41" s="26" t="s">
        <v>191</v>
      </c>
      <c r="H41" s="28">
        <v>6</v>
      </c>
      <c r="I41" s="27">
        <v>23</v>
      </c>
    </row>
    <row r="42" spans="1:9" x14ac:dyDescent="0.2">
      <c r="B42" s="12" t="s">
        <v>70</v>
      </c>
      <c r="C42" s="55"/>
      <c r="D42" s="55"/>
      <c r="G42" s="26" t="s">
        <v>189</v>
      </c>
      <c r="H42" s="28">
        <v>6.66</v>
      </c>
      <c r="I42" s="27">
        <v>28</v>
      </c>
    </row>
    <row r="43" spans="1:9" x14ac:dyDescent="0.2">
      <c r="B43" s="12" t="s">
        <v>53</v>
      </c>
      <c r="C43" s="55"/>
      <c r="D43" s="55"/>
      <c r="H43" s="58"/>
      <c r="I43" s="56"/>
    </row>
    <row r="44" spans="1:9" x14ac:dyDescent="0.2">
      <c r="B44" s="12" t="s">
        <v>130</v>
      </c>
      <c r="C44" s="63"/>
      <c r="D44" s="56"/>
      <c r="F44" s="16"/>
      <c r="H44" s="58"/>
      <c r="I44" s="56"/>
    </row>
    <row r="45" spans="1:9" x14ac:dyDescent="0.2">
      <c r="B45" s="12"/>
      <c r="C45" s="63"/>
      <c r="D45" s="56"/>
      <c r="F45" s="16"/>
      <c r="H45" s="58"/>
      <c r="I45" s="56"/>
    </row>
    <row r="46" spans="1:9" ht="13.5" x14ac:dyDescent="0.25">
      <c r="A46" s="50" t="s">
        <v>211</v>
      </c>
      <c r="B46" s="50"/>
      <c r="C46" s="51"/>
      <c r="D46" s="52">
        <f>SUM(D47:D54,I47:I55)-D49-I51</f>
        <v>530</v>
      </c>
      <c r="E46" s="50" t="s">
        <v>202</v>
      </c>
      <c r="F46" s="50"/>
      <c r="G46" s="24"/>
      <c r="H46" s="60"/>
      <c r="I46" s="61"/>
    </row>
    <row r="47" spans="1:9" x14ac:dyDescent="0.2">
      <c r="A47" s="2" t="s">
        <v>2</v>
      </c>
      <c r="B47" s="12" t="s">
        <v>8</v>
      </c>
      <c r="C47" s="35">
        <v>9.4</v>
      </c>
      <c r="D47" s="54">
        <v>35</v>
      </c>
      <c r="F47" s="2" t="s">
        <v>203</v>
      </c>
      <c r="G47" s="25" t="s">
        <v>14</v>
      </c>
      <c r="H47" s="62">
        <v>125</v>
      </c>
      <c r="I47" s="62">
        <v>41</v>
      </c>
    </row>
    <row r="48" spans="1:9" x14ac:dyDescent="0.2">
      <c r="B48" s="12" t="s">
        <v>14</v>
      </c>
      <c r="C48" s="13">
        <v>9.43</v>
      </c>
      <c r="D48" s="54">
        <v>35</v>
      </c>
      <c r="G48" s="25" t="s">
        <v>91</v>
      </c>
      <c r="H48" s="62">
        <v>130</v>
      </c>
      <c r="I48" s="62">
        <v>47</v>
      </c>
    </row>
    <row r="49" spans="1:9" x14ac:dyDescent="0.2">
      <c r="B49" s="12" t="s">
        <v>43</v>
      </c>
      <c r="C49" s="13">
        <v>9.67</v>
      </c>
      <c r="D49" s="54">
        <v>29</v>
      </c>
      <c r="F49" s="2" t="s">
        <v>204</v>
      </c>
      <c r="G49" s="26" t="s">
        <v>128</v>
      </c>
      <c r="H49" s="27">
        <v>355</v>
      </c>
      <c r="I49" s="27">
        <v>32</v>
      </c>
    </row>
    <row r="50" spans="1:9" x14ac:dyDescent="0.2">
      <c r="A50" s="2" t="s">
        <v>79</v>
      </c>
      <c r="B50" s="25" t="s">
        <v>8</v>
      </c>
      <c r="C50" s="27">
        <v>52.7</v>
      </c>
      <c r="D50" s="27">
        <v>42</v>
      </c>
      <c r="G50" s="26" t="s">
        <v>174</v>
      </c>
      <c r="H50" s="27">
        <v>385</v>
      </c>
      <c r="I50" s="27">
        <v>41</v>
      </c>
    </row>
    <row r="51" spans="1:9" x14ac:dyDescent="0.2">
      <c r="B51" s="25" t="s">
        <v>91</v>
      </c>
      <c r="C51" s="27">
        <v>51.38</v>
      </c>
      <c r="D51" s="27">
        <v>48</v>
      </c>
      <c r="G51" s="26" t="s">
        <v>170</v>
      </c>
      <c r="H51" s="27">
        <v>345</v>
      </c>
      <c r="I51" s="27">
        <v>29</v>
      </c>
    </row>
    <row r="52" spans="1:9" x14ac:dyDescent="0.2">
      <c r="A52" s="2" t="s">
        <v>114</v>
      </c>
      <c r="B52" s="25" t="s">
        <v>43</v>
      </c>
      <c r="C52" s="30">
        <v>2.4538194444444447E-3</v>
      </c>
      <c r="D52" s="27">
        <v>18</v>
      </c>
      <c r="F52" s="2" t="s">
        <v>205</v>
      </c>
      <c r="G52" s="26" t="s">
        <v>186</v>
      </c>
      <c r="H52" s="28">
        <v>35.1</v>
      </c>
      <c r="I52" s="27">
        <v>37</v>
      </c>
    </row>
    <row r="53" spans="1:9" x14ac:dyDescent="0.2">
      <c r="B53" s="25" t="s">
        <v>128</v>
      </c>
      <c r="C53" s="30">
        <v>2.5700231481481481E-3</v>
      </c>
      <c r="D53" s="27">
        <v>12</v>
      </c>
      <c r="G53" s="26" t="s">
        <v>174</v>
      </c>
      <c r="H53" s="28">
        <v>36.549999999999997</v>
      </c>
      <c r="I53" s="27">
        <v>39</v>
      </c>
    </row>
    <row r="54" spans="1:9" x14ac:dyDescent="0.2">
      <c r="A54" s="2" t="s">
        <v>134</v>
      </c>
      <c r="B54" s="12" t="s">
        <v>128</v>
      </c>
      <c r="C54" s="58">
        <v>36.380000000000003</v>
      </c>
      <c r="D54" s="55">
        <v>42</v>
      </c>
      <c r="F54" s="2" t="s">
        <v>206</v>
      </c>
      <c r="G54" s="26" t="s">
        <v>186</v>
      </c>
      <c r="H54" s="28">
        <v>6.62</v>
      </c>
      <c r="I54" s="27">
        <v>28</v>
      </c>
    </row>
    <row r="55" spans="1:9" x14ac:dyDescent="0.2">
      <c r="B55" s="12" t="s">
        <v>8</v>
      </c>
      <c r="C55" s="58"/>
      <c r="D55" s="55"/>
      <c r="G55" s="26" t="s">
        <v>170</v>
      </c>
      <c r="H55" s="28">
        <v>7.2</v>
      </c>
      <c r="I55" s="27">
        <v>33</v>
      </c>
    </row>
    <row r="56" spans="1:9" x14ac:dyDescent="0.2">
      <c r="B56" s="12" t="s">
        <v>14</v>
      </c>
      <c r="C56" s="58"/>
      <c r="D56" s="55"/>
      <c r="H56" s="56"/>
      <c r="I56" s="56"/>
    </row>
    <row r="57" spans="1:9" x14ac:dyDescent="0.2">
      <c r="B57" s="12" t="s">
        <v>91</v>
      </c>
      <c r="C57" s="63"/>
      <c r="D57" s="56"/>
      <c r="F57" s="16"/>
      <c r="H57" s="58"/>
      <c r="I57" s="56"/>
    </row>
    <row r="58" spans="1:9" x14ac:dyDescent="0.2">
      <c r="C58" s="63"/>
      <c r="D58" s="56"/>
      <c r="F58" s="16"/>
      <c r="H58" s="58"/>
      <c r="I58" s="56"/>
    </row>
    <row r="59" spans="1:9" ht="13.5" x14ac:dyDescent="0.25">
      <c r="A59" s="50" t="s">
        <v>212</v>
      </c>
      <c r="B59" s="50"/>
      <c r="C59" s="51"/>
      <c r="D59" s="52">
        <f>SUM(D60:D68,I61:I69)-D60-D65-I62-I64-I69</f>
        <v>514</v>
      </c>
      <c r="E59" s="50" t="s">
        <v>202</v>
      </c>
      <c r="F59" s="50"/>
      <c r="G59" s="24"/>
      <c r="H59" s="60"/>
      <c r="I59" s="61"/>
    </row>
    <row r="60" spans="1:9" x14ac:dyDescent="0.2">
      <c r="A60" s="2" t="s">
        <v>2</v>
      </c>
      <c r="B60" s="12" t="s">
        <v>72</v>
      </c>
      <c r="C60" s="13">
        <v>10.46</v>
      </c>
      <c r="D60" s="54">
        <v>18</v>
      </c>
      <c r="F60" s="2" t="s">
        <v>203</v>
      </c>
      <c r="H60" s="55"/>
      <c r="I60" s="55"/>
    </row>
    <row r="61" spans="1:9" x14ac:dyDescent="0.2">
      <c r="B61" s="12" t="s">
        <v>56</v>
      </c>
      <c r="C61" s="13">
        <v>9.17</v>
      </c>
      <c r="D61" s="54">
        <v>39</v>
      </c>
      <c r="F61" s="2" t="s">
        <v>204</v>
      </c>
      <c r="G61" s="25" t="s">
        <v>84</v>
      </c>
      <c r="H61" s="27">
        <v>385</v>
      </c>
      <c r="I61" s="27">
        <v>41</v>
      </c>
    </row>
    <row r="62" spans="1:9" x14ac:dyDescent="0.2">
      <c r="B62" s="12" t="s">
        <v>66</v>
      </c>
      <c r="C62" s="13">
        <v>9.2799999999999994</v>
      </c>
      <c r="D62" s="54">
        <v>37</v>
      </c>
      <c r="G62" s="25" t="s">
        <v>100</v>
      </c>
      <c r="H62" s="27">
        <v>216</v>
      </c>
      <c r="I62" s="27">
        <v>4</v>
      </c>
    </row>
    <row r="63" spans="1:9" x14ac:dyDescent="0.2">
      <c r="A63" s="2" t="s">
        <v>79</v>
      </c>
      <c r="B63" s="25" t="s">
        <v>84</v>
      </c>
      <c r="C63" s="27">
        <v>55.56</v>
      </c>
      <c r="D63" s="27">
        <v>31</v>
      </c>
      <c r="G63" s="25" t="s">
        <v>56</v>
      </c>
      <c r="H63" s="27">
        <v>394</v>
      </c>
      <c r="I63" s="27">
        <v>44</v>
      </c>
    </row>
    <row r="64" spans="1:9" x14ac:dyDescent="0.2">
      <c r="B64" s="25" t="s">
        <v>94</v>
      </c>
      <c r="C64" s="27">
        <v>51.44</v>
      </c>
      <c r="D64" s="27">
        <v>47</v>
      </c>
      <c r="F64" s="2" t="s">
        <v>205</v>
      </c>
      <c r="G64" s="26" t="s">
        <v>192</v>
      </c>
      <c r="H64" s="28">
        <v>29.3</v>
      </c>
      <c r="I64" s="27">
        <v>28</v>
      </c>
    </row>
    <row r="65" spans="1:9" x14ac:dyDescent="0.2">
      <c r="B65" s="26" t="s">
        <v>100</v>
      </c>
      <c r="C65" s="64">
        <v>7.0254629629629627E-4</v>
      </c>
      <c r="D65" s="27">
        <v>16</v>
      </c>
      <c r="G65" s="26" t="s">
        <v>187</v>
      </c>
      <c r="H65" s="28">
        <v>40.409999999999997</v>
      </c>
      <c r="I65" s="27">
        <v>44</v>
      </c>
    </row>
    <row r="66" spans="1:9" x14ac:dyDescent="0.2">
      <c r="A66" s="2" t="s">
        <v>114</v>
      </c>
      <c r="B66" s="25" t="s">
        <v>125</v>
      </c>
      <c r="C66" s="30">
        <v>2.0718749999999999E-3</v>
      </c>
      <c r="D66" s="27">
        <v>43</v>
      </c>
      <c r="G66" s="26" t="s">
        <v>84</v>
      </c>
      <c r="H66" s="28">
        <v>31.98</v>
      </c>
      <c r="I66" s="27">
        <v>32</v>
      </c>
    </row>
    <row r="67" spans="1:9" x14ac:dyDescent="0.2">
      <c r="B67" s="25" t="s">
        <v>132</v>
      </c>
      <c r="C67" s="30">
        <v>2.1994212962962961E-3</v>
      </c>
      <c r="D67" s="27">
        <v>34</v>
      </c>
      <c r="F67" s="2" t="s">
        <v>206</v>
      </c>
      <c r="G67" s="26" t="s">
        <v>192</v>
      </c>
      <c r="H67" s="28">
        <v>8.94</v>
      </c>
      <c r="I67" s="27">
        <v>49</v>
      </c>
    </row>
    <row r="68" spans="1:9" x14ac:dyDescent="0.2">
      <c r="A68" s="2" t="s">
        <v>134</v>
      </c>
      <c r="B68" s="12" t="s">
        <v>56</v>
      </c>
      <c r="C68" s="55">
        <v>36.479999999999997</v>
      </c>
      <c r="D68" s="55">
        <v>41</v>
      </c>
      <c r="G68" s="26" t="s">
        <v>187</v>
      </c>
      <c r="H68" s="28">
        <v>7.09</v>
      </c>
      <c r="I68" s="27">
        <v>32</v>
      </c>
    </row>
    <row r="69" spans="1:9" x14ac:dyDescent="0.2">
      <c r="B69" s="12" t="s">
        <v>66</v>
      </c>
      <c r="C69" s="55"/>
      <c r="D69" s="55"/>
      <c r="G69" s="25" t="s">
        <v>132</v>
      </c>
      <c r="H69" s="28">
        <v>6.31</v>
      </c>
      <c r="I69" s="27">
        <v>25</v>
      </c>
    </row>
    <row r="70" spans="1:9" x14ac:dyDescent="0.2">
      <c r="B70" s="12" t="s">
        <v>125</v>
      </c>
      <c r="C70" s="55"/>
      <c r="D70" s="55"/>
      <c r="H70" s="56"/>
      <c r="I70" s="56"/>
    </row>
    <row r="71" spans="1:9" x14ac:dyDescent="0.2">
      <c r="B71" s="12" t="s">
        <v>94</v>
      </c>
      <c r="C71" s="63"/>
      <c r="D71" s="56"/>
      <c r="F71" s="16"/>
      <c r="H71" s="58"/>
      <c r="I71" s="56"/>
    </row>
    <row r="72" spans="1:9" x14ac:dyDescent="0.2">
      <c r="B72" s="12"/>
      <c r="C72" s="63"/>
      <c r="D72" s="56"/>
      <c r="F72" s="16"/>
      <c r="H72" s="58"/>
      <c r="I72" s="56"/>
    </row>
    <row r="73" spans="1:9" ht="13.5" x14ac:dyDescent="0.25">
      <c r="A73" s="50" t="s">
        <v>213</v>
      </c>
      <c r="B73" s="50"/>
      <c r="C73" s="51"/>
      <c r="D73" s="52">
        <f>SUM(D74:D80,I74:I82)-I78</f>
        <v>503</v>
      </c>
      <c r="E73" s="50" t="s">
        <v>202</v>
      </c>
      <c r="F73" s="50"/>
      <c r="G73" s="24"/>
      <c r="H73" s="60"/>
      <c r="I73" s="61"/>
    </row>
    <row r="74" spans="1:9" x14ac:dyDescent="0.2">
      <c r="A74" s="2" t="s">
        <v>2</v>
      </c>
      <c r="B74" s="12" t="s">
        <v>74</v>
      </c>
      <c r="C74" s="13">
        <v>9.32</v>
      </c>
      <c r="D74" s="54">
        <v>37</v>
      </c>
      <c r="F74" s="2" t="s">
        <v>203</v>
      </c>
      <c r="G74" s="25" t="s">
        <v>74</v>
      </c>
      <c r="H74" s="62">
        <v>140</v>
      </c>
      <c r="I74" s="62">
        <v>60</v>
      </c>
    </row>
    <row r="75" spans="1:9" x14ac:dyDescent="0.2">
      <c r="B75" s="12" t="s">
        <v>77</v>
      </c>
      <c r="C75" s="35">
        <v>14.5</v>
      </c>
      <c r="D75" s="54">
        <v>0</v>
      </c>
      <c r="G75" s="25" t="s">
        <v>148</v>
      </c>
      <c r="H75" s="62">
        <v>160</v>
      </c>
      <c r="I75" s="62">
        <v>92</v>
      </c>
    </row>
    <row r="76" spans="1:9" x14ac:dyDescent="0.2">
      <c r="A76" s="2" t="s">
        <v>79</v>
      </c>
      <c r="B76" s="25" t="s">
        <v>90</v>
      </c>
      <c r="C76" s="27">
        <v>57.6</v>
      </c>
      <c r="D76" s="27">
        <v>25</v>
      </c>
      <c r="F76" s="2" t="s">
        <v>204</v>
      </c>
      <c r="G76" s="25" t="s">
        <v>148</v>
      </c>
      <c r="H76" s="27">
        <v>393</v>
      </c>
      <c r="I76" s="27">
        <v>44</v>
      </c>
    </row>
    <row r="77" spans="1:9" x14ac:dyDescent="0.2">
      <c r="A77" s="16"/>
      <c r="B77" s="25" t="s">
        <v>108</v>
      </c>
      <c r="C77" s="64">
        <v>7.349537037037037E-4</v>
      </c>
      <c r="D77" s="27">
        <v>10</v>
      </c>
      <c r="G77" s="25" t="s">
        <v>90</v>
      </c>
      <c r="H77" s="27">
        <v>362</v>
      </c>
      <c r="I77" s="27">
        <v>34</v>
      </c>
    </row>
    <row r="78" spans="1:9" x14ac:dyDescent="0.2">
      <c r="A78" s="2" t="s">
        <v>114</v>
      </c>
      <c r="B78" s="25" t="s">
        <v>77</v>
      </c>
      <c r="C78" s="30">
        <v>2.4540509259259259E-3</v>
      </c>
      <c r="D78" s="27">
        <v>18</v>
      </c>
      <c r="G78" s="25" t="s">
        <v>176</v>
      </c>
      <c r="H78" s="27">
        <v>322</v>
      </c>
      <c r="I78" s="27">
        <v>23</v>
      </c>
    </row>
    <row r="79" spans="1:9" x14ac:dyDescent="0.2">
      <c r="B79" s="25" t="s">
        <v>119</v>
      </c>
      <c r="C79" s="30">
        <v>2.3390046296296297E-3</v>
      </c>
      <c r="D79" s="27">
        <v>24</v>
      </c>
      <c r="F79" s="2" t="s">
        <v>205</v>
      </c>
      <c r="G79" s="25" t="s">
        <v>176</v>
      </c>
      <c r="H79" s="28">
        <v>30.89</v>
      </c>
      <c r="I79" s="27">
        <v>31</v>
      </c>
    </row>
    <row r="80" spans="1:9" x14ac:dyDescent="0.2">
      <c r="A80" s="2" t="s">
        <v>134</v>
      </c>
      <c r="B80" s="12" t="s">
        <v>74</v>
      </c>
      <c r="C80" s="65">
        <v>35.11</v>
      </c>
      <c r="D80" s="55">
        <v>51</v>
      </c>
      <c r="G80" s="25" t="s">
        <v>108</v>
      </c>
      <c r="H80" s="28" t="s">
        <v>193</v>
      </c>
      <c r="I80" s="27">
        <v>21</v>
      </c>
    </row>
    <row r="81" spans="1:9" x14ac:dyDescent="0.2">
      <c r="A81" s="16"/>
      <c r="B81" s="12" t="s">
        <v>148</v>
      </c>
      <c r="C81" s="65"/>
      <c r="D81" s="55"/>
      <c r="F81" s="2" t="s">
        <v>206</v>
      </c>
      <c r="G81" s="26" t="s">
        <v>195</v>
      </c>
      <c r="H81" s="28">
        <v>8.0500000000000007</v>
      </c>
      <c r="I81" s="27">
        <v>41</v>
      </c>
    </row>
    <row r="82" spans="1:9" x14ac:dyDescent="0.2">
      <c r="A82" s="16"/>
      <c r="B82" s="12" t="s">
        <v>77</v>
      </c>
      <c r="C82" s="55"/>
      <c r="D82" s="55"/>
      <c r="F82" s="16"/>
      <c r="G82" s="26" t="s">
        <v>198</v>
      </c>
      <c r="H82" s="28">
        <v>5.21</v>
      </c>
      <c r="I82" s="27">
        <v>15</v>
      </c>
    </row>
    <row r="83" spans="1:9" x14ac:dyDescent="0.2">
      <c r="B83" s="12" t="s">
        <v>90</v>
      </c>
      <c r="C83" s="55"/>
      <c r="D83" s="56"/>
      <c r="G83" s="22"/>
      <c r="H83" s="58"/>
      <c r="I83" s="55"/>
    </row>
    <row r="84" spans="1:9" x14ac:dyDescent="0.2">
      <c r="C84" s="63"/>
      <c r="D84" s="56"/>
      <c r="H84" s="58"/>
      <c r="I84" s="56"/>
    </row>
    <row r="85" spans="1:9" x14ac:dyDescent="0.2">
      <c r="C85" s="63"/>
      <c r="D85" s="56"/>
      <c r="H85" s="58"/>
      <c r="I85" s="56"/>
    </row>
    <row r="86" spans="1:9" x14ac:dyDescent="0.2">
      <c r="D86" s="56"/>
      <c r="H86" s="58"/>
      <c r="I86" s="56"/>
    </row>
    <row r="87" spans="1:9" ht="13.5" x14ac:dyDescent="0.25">
      <c r="A87" s="50" t="s">
        <v>214</v>
      </c>
      <c r="B87" s="50"/>
      <c r="C87" s="51"/>
      <c r="D87" s="52">
        <f>SUM(D88:D97,I88:I94)-D90-D91-D93</f>
        <v>492</v>
      </c>
      <c r="E87" s="50" t="s">
        <v>202</v>
      </c>
      <c r="F87" s="50"/>
      <c r="G87" s="24"/>
      <c r="H87" s="60"/>
      <c r="I87" s="61"/>
    </row>
    <row r="88" spans="1:9" x14ac:dyDescent="0.2">
      <c r="A88" s="2" t="s">
        <v>2</v>
      </c>
      <c r="B88" s="12" t="s">
        <v>49</v>
      </c>
      <c r="C88" s="13">
        <v>9.0500000000000007</v>
      </c>
      <c r="D88" s="54">
        <v>42</v>
      </c>
      <c r="F88" s="2" t="s">
        <v>203</v>
      </c>
      <c r="G88" s="25" t="s">
        <v>112</v>
      </c>
      <c r="H88" s="62">
        <v>105</v>
      </c>
      <c r="I88" s="62">
        <v>21</v>
      </c>
    </row>
    <row r="89" spans="1:9" x14ac:dyDescent="0.2">
      <c r="B89" s="12" t="s">
        <v>16</v>
      </c>
      <c r="C89" s="13">
        <v>8.7200000000000006</v>
      </c>
      <c r="D89" s="54">
        <v>53</v>
      </c>
      <c r="F89" s="2" t="s">
        <v>204</v>
      </c>
      <c r="G89" s="25" t="s">
        <v>171</v>
      </c>
      <c r="H89" s="27">
        <v>338</v>
      </c>
      <c r="I89" s="27">
        <v>27</v>
      </c>
    </row>
    <row r="90" spans="1:9" x14ac:dyDescent="0.2">
      <c r="B90" s="12" t="s">
        <v>54</v>
      </c>
      <c r="C90" s="13">
        <v>9.7799999999999994</v>
      </c>
      <c r="D90" s="54">
        <v>28</v>
      </c>
      <c r="G90" s="16" t="s">
        <v>16</v>
      </c>
      <c r="H90" s="57" t="s">
        <v>215</v>
      </c>
      <c r="I90" s="59">
        <v>59</v>
      </c>
    </row>
    <row r="91" spans="1:9" x14ac:dyDescent="0.2">
      <c r="A91" s="16"/>
      <c r="B91" s="12" t="s">
        <v>47</v>
      </c>
      <c r="C91" s="13">
        <v>9.68</v>
      </c>
      <c r="D91" s="54">
        <v>29</v>
      </c>
      <c r="F91" s="2" t="s">
        <v>205</v>
      </c>
      <c r="G91" s="26" t="s">
        <v>98</v>
      </c>
      <c r="H91" s="28">
        <v>27.89</v>
      </c>
      <c r="I91" s="27">
        <v>27</v>
      </c>
    </row>
    <row r="92" spans="1:9" x14ac:dyDescent="0.2">
      <c r="A92" s="2" t="s">
        <v>79</v>
      </c>
      <c r="B92" s="25" t="s">
        <v>98</v>
      </c>
      <c r="C92" s="64">
        <v>7.0138888888888887E-4</v>
      </c>
      <c r="D92" s="27">
        <v>16</v>
      </c>
      <c r="F92" s="16"/>
      <c r="G92" s="25" t="s">
        <v>47</v>
      </c>
      <c r="H92" s="28">
        <v>35.65</v>
      </c>
      <c r="I92" s="27">
        <v>37</v>
      </c>
    </row>
    <row r="93" spans="1:9" x14ac:dyDescent="0.2">
      <c r="B93" s="25" t="s">
        <v>112</v>
      </c>
      <c r="C93" s="64">
        <v>7.4618055555555559E-4</v>
      </c>
      <c r="D93" s="27">
        <v>8</v>
      </c>
      <c r="F93" s="2" t="s">
        <v>206</v>
      </c>
      <c r="G93" s="25" t="s">
        <v>49</v>
      </c>
      <c r="H93" s="28">
        <v>8.1</v>
      </c>
      <c r="I93" s="27">
        <v>42</v>
      </c>
    </row>
    <row r="94" spans="1:9" x14ac:dyDescent="0.2">
      <c r="B94" s="25" t="s">
        <v>106</v>
      </c>
      <c r="C94" s="64">
        <v>7.2303240740740737E-4</v>
      </c>
      <c r="D94" s="27">
        <v>12</v>
      </c>
      <c r="F94" s="16"/>
      <c r="G94" s="16" t="s">
        <v>171</v>
      </c>
      <c r="H94" s="58">
        <v>6.25</v>
      </c>
      <c r="I94" s="55">
        <v>25</v>
      </c>
    </row>
    <row r="95" spans="1:9" x14ac:dyDescent="0.2">
      <c r="A95" s="2" t="s">
        <v>114</v>
      </c>
      <c r="B95" s="25" t="s">
        <v>49</v>
      </c>
      <c r="C95" s="30">
        <v>2.1421296296296297E-3</v>
      </c>
      <c r="D95" s="27">
        <v>38</v>
      </c>
      <c r="F95" s="16"/>
      <c r="H95" s="58"/>
      <c r="I95" s="55"/>
    </row>
    <row r="96" spans="1:9" x14ac:dyDescent="0.2">
      <c r="A96" s="16"/>
      <c r="B96" s="25" t="s">
        <v>16</v>
      </c>
      <c r="C96" s="30">
        <v>2.0722222222222223E-3</v>
      </c>
      <c r="D96" s="27">
        <v>43</v>
      </c>
      <c r="F96" s="16"/>
      <c r="H96" s="58"/>
      <c r="I96" s="55"/>
    </row>
    <row r="97" spans="1:9" x14ac:dyDescent="0.2">
      <c r="A97" s="2" t="s">
        <v>134</v>
      </c>
      <c r="B97" s="12" t="s">
        <v>49</v>
      </c>
      <c r="C97" s="55">
        <v>35.21</v>
      </c>
      <c r="D97" s="55">
        <v>50</v>
      </c>
      <c r="H97" s="58"/>
      <c r="I97" s="55"/>
    </row>
    <row r="98" spans="1:9" x14ac:dyDescent="0.2">
      <c r="B98" s="12" t="s">
        <v>16</v>
      </c>
      <c r="C98" s="55"/>
      <c r="D98" s="55"/>
      <c r="F98" s="16"/>
      <c r="H98" s="58"/>
      <c r="I98" s="55"/>
    </row>
    <row r="99" spans="1:9" x14ac:dyDescent="0.2">
      <c r="B99" s="12" t="s">
        <v>54</v>
      </c>
      <c r="C99" s="55"/>
      <c r="D99" s="55"/>
      <c r="H99" s="58"/>
      <c r="I99" s="56"/>
    </row>
    <row r="100" spans="1:9" x14ac:dyDescent="0.2">
      <c r="B100" s="12" t="s">
        <v>47</v>
      </c>
      <c r="C100" s="55"/>
      <c r="D100" s="55"/>
      <c r="H100" s="58"/>
      <c r="I100" s="56"/>
    </row>
    <row r="101" spans="1:9" x14ac:dyDescent="0.2">
      <c r="B101" s="12"/>
      <c r="C101" s="55"/>
      <c r="D101" s="55"/>
      <c r="H101" s="58"/>
      <c r="I101" s="56"/>
    </row>
    <row r="102" spans="1:9" ht="13.5" x14ac:dyDescent="0.25">
      <c r="A102" s="50" t="s">
        <v>216</v>
      </c>
      <c r="B102" s="50"/>
      <c r="C102" s="51"/>
      <c r="D102" s="52">
        <f>SUM(D103:D110,I103:I112)-I105-I110</f>
        <v>452</v>
      </c>
      <c r="E102" s="50" t="s">
        <v>202</v>
      </c>
      <c r="F102" s="50"/>
      <c r="G102" s="24"/>
      <c r="H102" s="60"/>
      <c r="I102" s="61"/>
    </row>
    <row r="103" spans="1:9" x14ac:dyDescent="0.2">
      <c r="A103" s="2" t="s">
        <v>2</v>
      </c>
      <c r="B103" s="12" t="s">
        <v>28</v>
      </c>
      <c r="C103" s="13">
        <v>9.5399999999999991</v>
      </c>
      <c r="D103" s="54">
        <v>33</v>
      </c>
      <c r="F103" s="2" t="s">
        <v>203</v>
      </c>
      <c r="G103" s="16" t="s">
        <v>152</v>
      </c>
      <c r="H103" s="55">
        <v>120</v>
      </c>
      <c r="I103" s="55">
        <v>35</v>
      </c>
    </row>
    <row r="104" spans="1:9" x14ac:dyDescent="0.2">
      <c r="B104" s="12" t="s">
        <v>59</v>
      </c>
      <c r="C104" s="13">
        <v>10.09</v>
      </c>
      <c r="D104" s="54">
        <v>23</v>
      </c>
      <c r="G104" s="16" t="s">
        <v>117</v>
      </c>
      <c r="H104" s="55">
        <v>120</v>
      </c>
      <c r="I104" s="55">
        <v>35</v>
      </c>
    </row>
    <row r="105" spans="1:9" x14ac:dyDescent="0.2">
      <c r="A105" s="2" t="s">
        <v>79</v>
      </c>
      <c r="B105" s="25" t="s">
        <v>99</v>
      </c>
      <c r="C105" s="27">
        <v>51.94</v>
      </c>
      <c r="D105" s="27">
        <v>45</v>
      </c>
      <c r="F105" s="2" t="s">
        <v>204</v>
      </c>
      <c r="G105" s="25" t="s">
        <v>151</v>
      </c>
      <c r="H105" s="27">
        <v>318</v>
      </c>
      <c r="I105" s="27">
        <v>22</v>
      </c>
    </row>
    <row r="106" spans="1:9" x14ac:dyDescent="0.2">
      <c r="A106" s="16"/>
      <c r="B106" s="25" t="s">
        <v>82</v>
      </c>
      <c r="C106" s="27">
        <v>54.44</v>
      </c>
      <c r="D106" s="27">
        <v>31</v>
      </c>
      <c r="G106" s="26" t="s">
        <v>152</v>
      </c>
      <c r="H106" s="27">
        <v>360</v>
      </c>
      <c r="I106" s="27">
        <v>34</v>
      </c>
    </row>
    <row r="107" spans="1:9" x14ac:dyDescent="0.2">
      <c r="A107" s="2" t="s">
        <v>114</v>
      </c>
      <c r="B107" s="25" t="s">
        <v>126</v>
      </c>
      <c r="C107" s="30">
        <v>2.5579861111111111E-3</v>
      </c>
      <c r="D107" s="27">
        <v>13</v>
      </c>
      <c r="G107" s="25" t="s">
        <v>82</v>
      </c>
      <c r="H107" s="27">
        <v>337</v>
      </c>
      <c r="I107" s="27">
        <v>27</v>
      </c>
    </row>
    <row r="108" spans="1:9" x14ac:dyDescent="0.2">
      <c r="B108" s="25" t="s">
        <v>117</v>
      </c>
      <c r="C108" s="30">
        <v>2.3270833333333333E-3</v>
      </c>
      <c r="D108" s="27">
        <v>25</v>
      </c>
      <c r="F108" s="2" t="s">
        <v>205</v>
      </c>
      <c r="G108" s="25" t="s">
        <v>99</v>
      </c>
      <c r="H108" s="28">
        <v>36.6</v>
      </c>
      <c r="I108" s="27">
        <v>39</v>
      </c>
    </row>
    <row r="109" spans="1:9" x14ac:dyDescent="0.2">
      <c r="A109" s="2" t="s">
        <v>134</v>
      </c>
      <c r="B109" s="12" t="s">
        <v>117</v>
      </c>
      <c r="C109" s="55">
        <v>38.270000000000003</v>
      </c>
      <c r="D109" s="56">
        <v>31</v>
      </c>
      <c r="G109" s="26" t="s">
        <v>185</v>
      </c>
      <c r="H109" s="28">
        <v>36.08</v>
      </c>
      <c r="I109" s="27">
        <v>38</v>
      </c>
    </row>
    <row r="110" spans="1:9" x14ac:dyDescent="0.2">
      <c r="B110" s="12" t="s">
        <v>151</v>
      </c>
      <c r="C110" s="55"/>
      <c r="D110" s="56"/>
      <c r="G110" s="26" t="s">
        <v>152</v>
      </c>
      <c r="H110" s="28">
        <v>38.26</v>
      </c>
      <c r="I110" s="27">
        <v>32</v>
      </c>
    </row>
    <row r="111" spans="1:9" x14ac:dyDescent="0.2">
      <c r="B111" s="12" t="s">
        <v>99</v>
      </c>
      <c r="C111" s="55"/>
      <c r="D111" s="56"/>
      <c r="F111" s="2" t="s">
        <v>206</v>
      </c>
      <c r="G111" s="25" t="s">
        <v>151</v>
      </c>
      <c r="H111" s="28">
        <v>7.33</v>
      </c>
      <c r="I111" s="27">
        <v>34</v>
      </c>
    </row>
    <row r="112" spans="1:9" x14ac:dyDescent="0.2">
      <c r="B112" s="12" t="s">
        <v>217</v>
      </c>
      <c r="C112" s="55"/>
      <c r="D112" s="56"/>
      <c r="G112" s="25" t="s">
        <v>185</v>
      </c>
      <c r="H112" s="28">
        <v>4.38</v>
      </c>
      <c r="I112" s="27">
        <v>9</v>
      </c>
    </row>
    <row r="113" spans="1:9" x14ac:dyDescent="0.2">
      <c r="B113" s="12"/>
      <c r="C113" s="55"/>
      <c r="D113" s="56"/>
      <c r="G113" s="25"/>
      <c r="H113" s="28"/>
      <c r="I113" s="27"/>
    </row>
    <row r="114" spans="1:9" x14ac:dyDescent="0.2">
      <c r="B114" s="12"/>
      <c r="C114" s="55"/>
      <c r="D114" s="56"/>
      <c r="G114" s="25"/>
      <c r="H114" s="28"/>
      <c r="I114" s="27"/>
    </row>
    <row r="115" spans="1:9" x14ac:dyDescent="0.2">
      <c r="B115" s="12"/>
      <c r="C115" s="55"/>
      <c r="D115" s="56"/>
      <c r="G115" s="25"/>
      <c r="H115" s="28"/>
      <c r="I115" s="27"/>
    </row>
    <row r="116" spans="1:9" x14ac:dyDescent="0.2">
      <c r="C116" s="63"/>
      <c r="D116" s="56"/>
      <c r="H116" s="58"/>
      <c r="I116" s="56"/>
    </row>
    <row r="117" spans="1:9" ht="13.5" x14ac:dyDescent="0.25">
      <c r="A117" s="50" t="s">
        <v>218</v>
      </c>
      <c r="B117" s="50"/>
      <c r="C117" s="51"/>
      <c r="D117" s="52">
        <f>SUM(D118:D124,I118:I124)-I120</f>
        <v>434</v>
      </c>
      <c r="E117" s="50" t="s">
        <v>202</v>
      </c>
      <c r="F117" s="50"/>
      <c r="G117" s="24"/>
      <c r="H117" s="60"/>
      <c r="I117" s="61"/>
    </row>
    <row r="118" spans="1:9" x14ac:dyDescent="0.2">
      <c r="A118" s="2" t="s">
        <v>2</v>
      </c>
      <c r="B118" s="12" t="s">
        <v>19</v>
      </c>
      <c r="C118" s="13">
        <v>9.5299999999999994</v>
      </c>
      <c r="D118" s="54">
        <v>33</v>
      </c>
      <c r="F118" s="2" t="s">
        <v>203</v>
      </c>
      <c r="G118" s="25" t="s">
        <v>168</v>
      </c>
      <c r="H118" s="62">
        <v>130</v>
      </c>
      <c r="I118" s="62">
        <v>47</v>
      </c>
    </row>
    <row r="119" spans="1:9" x14ac:dyDescent="0.2">
      <c r="B119" s="12" t="s">
        <v>51</v>
      </c>
      <c r="C119" s="13">
        <v>9.7799999999999994</v>
      </c>
      <c r="D119" s="54">
        <v>28</v>
      </c>
      <c r="G119" s="25" t="s">
        <v>19</v>
      </c>
      <c r="H119" s="62">
        <v>125</v>
      </c>
      <c r="I119" s="62">
        <v>41</v>
      </c>
    </row>
    <row r="120" spans="1:9" x14ac:dyDescent="0.2">
      <c r="A120" s="2" t="s">
        <v>79</v>
      </c>
      <c r="B120" s="25" t="s">
        <v>88</v>
      </c>
      <c r="C120" s="27">
        <v>57.38</v>
      </c>
      <c r="D120" s="27">
        <v>25</v>
      </c>
      <c r="G120" s="25" t="s">
        <v>166</v>
      </c>
      <c r="H120" s="62">
        <v>115</v>
      </c>
      <c r="I120" s="62">
        <v>30</v>
      </c>
    </row>
    <row r="121" spans="1:9" x14ac:dyDescent="0.2">
      <c r="B121" s="25" t="s">
        <v>109</v>
      </c>
      <c r="C121" s="64">
        <v>7.303240740740741E-4</v>
      </c>
      <c r="D121" s="27">
        <v>10</v>
      </c>
      <c r="F121" s="2" t="s">
        <v>204</v>
      </c>
      <c r="G121" s="26" t="s">
        <v>177</v>
      </c>
      <c r="H121" s="27">
        <v>283</v>
      </c>
      <c r="I121" s="27">
        <v>14</v>
      </c>
    </row>
    <row r="122" spans="1:9" x14ac:dyDescent="0.2">
      <c r="A122" s="2" t="s">
        <v>114</v>
      </c>
      <c r="B122" s="25" t="s">
        <v>129</v>
      </c>
      <c r="C122" s="30">
        <v>2.1067129629629626E-3</v>
      </c>
      <c r="D122" s="27">
        <v>40</v>
      </c>
      <c r="F122" s="2" t="s">
        <v>205</v>
      </c>
      <c r="G122" s="26" t="s">
        <v>184</v>
      </c>
      <c r="H122" s="28">
        <v>46.89</v>
      </c>
      <c r="I122" s="27">
        <v>52</v>
      </c>
    </row>
    <row r="123" spans="1:9" x14ac:dyDescent="0.2">
      <c r="B123" s="25" t="s">
        <v>131</v>
      </c>
      <c r="C123" s="30">
        <v>2.1645833333333335E-3</v>
      </c>
      <c r="D123" s="27">
        <v>36</v>
      </c>
      <c r="F123" s="2" t="s">
        <v>206</v>
      </c>
      <c r="G123" s="26" t="s">
        <v>197</v>
      </c>
      <c r="H123" s="28">
        <v>7.6</v>
      </c>
      <c r="I123" s="27">
        <v>37</v>
      </c>
    </row>
    <row r="124" spans="1:9" x14ac:dyDescent="0.2">
      <c r="A124" s="2" t="s">
        <v>134</v>
      </c>
      <c r="B124" s="12" t="s">
        <v>19</v>
      </c>
      <c r="C124" s="65">
        <v>37.31</v>
      </c>
      <c r="D124" s="55">
        <v>36</v>
      </c>
      <c r="G124" s="26" t="s">
        <v>168</v>
      </c>
      <c r="H124" s="28">
        <v>7.36</v>
      </c>
      <c r="I124" s="27">
        <v>35</v>
      </c>
    </row>
    <row r="125" spans="1:9" x14ac:dyDescent="0.2">
      <c r="B125" s="12" t="s">
        <v>51</v>
      </c>
      <c r="C125" s="55"/>
      <c r="D125" s="55"/>
      <c r="H125" s="58"/>
      <c r="I125" s="56"/>
    </row>
    <row r="126" spans="1:9" x14ac:dyDescent="0.2">
      <c r="B126" s="12" t="s">
        <v>88</v>
      </c>
      <c r="C126" s="55"/>
      <c r="D126" s="55"/>
      <c r="H126" s="58"/>
      <c r="I126" s="56"/>
    </row>
    <row r="127" spans="1:9" x14ac:dyDescent="0.2">
      <c r="B127" s="12" t="s">
        <v>145</v>
      </c>
      <c r="C127" s="55"/>
      <c r="D127" s="55"/>
      <c r="H127" s="58"/>
      <c r="I127" s="56"/>
    </row>
    <row r="128" spans="1:9" x14ac:dyDescent="0.2">
      <c r="D128" s="56"/>
      <c r="F128" s="16"/>
      <c r="H128" s="66"/>
    </row>
    <row r="129" spans="1:9" ht="13.5" x14ac:dyDescent="0.25">
      <c r="A129" s="50" t="s">
        <v>219</v>
      </c>
      <c r="B129" s="50"/>
      <c r="C129" s="51"/>
      <c r="D129" s="52">
        <f>SUM(D130:D138,I130:I140)-D132-D134-I134-I137-I139</f>
        <v>430</v>
      </c>
      <c r="E129" s="50" t="s">
        <v>202</v>
      </c>
      <c r="F129" s="50"/>
      <c r="G129" s="24"/>
      <c r="H129" s="67"/>
      <c r="I129" s="61"/>
    </row>
    <row r="130" spans="1:9" x14ac:dyDescent="0.2">
      <c r="A130" s="2" t="s">
        <v>2</v>
      </c>
      <c r="B130" s="12" t="s">
        <v>38</v>
      </c>
      <c r="C130" s="13">
        <v>9.64</v>
      </c>
      <c r="D130" s="54">
        <v>31</v>
      </c>
      <c r="F130" s="2" t="s">
        <v>203</v>
      </c>
      <c r="G130" s="25" t="s">
        <v>167</v>
      </c>
      <c r="H130" s="62">
        <v>110</v>
      </c>
      <c r="I130" s="62">
        <v>25</v>
      </c>
    </row>
    <row r="131" spans="1:9" x14ac:dyDescent="0.2">
      <c r="B131" s="12" t="s">
        <v>78</v>
      </c>
      <c r="C131" s="13">
        <v>9.4</v>
      </c>
      <c r="D131" s="54">
        <v>35</v>
      </c>
      <c r="G131" s="25" t="s">
        <v>96</v>
      </c>
      <c r="H131" s="62">
        <v>125</v>
      </c>
      <c r="I131" s="62">
        <v>41</v>
      </c>
    </row>
    <row r="132" spans="1:9" x14ac:dyDescent="0.2">
      <c r="B132" s="12" t="s">
        <v>64</v>
      </c>
      <c r="C132" s="13">
        <v>10.16</v>
      </c>
      <c r="D132" s="54">
        <v>22</v>
      </c>
      <c r="F132" s="2" t="s">
        <v>204</v>
      </c>
      <c r="G132" s="25" t="s">
        <v>123</v>
      </c>
      <c r="H132" s="27">
        <v>316</v>
      </c>
      <c r="I132" s="27">
        <v>22</v>
      </c>
    </row>
    <row r="133" spans="1:9" x14ac:dyDescent="0.2">
      <c r="A133" s="2" t="s">
        <v>79</v>
      </c>
      <c r="B133" s="25" t="s">
        <v>87</v>
      </c>
      <c r="C133" s="27">
        <v>56.68</v>
      </c>
      <c r="D133" s="27">
        <v>28</v>
      </c>
      <c r="G133" s="25" t="s">
        <v>38</v>
      </c>
      <c r="H133" s="27">
        <v>330</v>
      </c>
      <c r="I133" s="27">
        <v>25</v>
      </c>
    </row>
    <row r="134" spans="1:9" x14ac:dyDescent="0.2">
      <c r="B134" s="25" t="s">
        <v>104</v>
      </c>
      <c r="C134" s="64">
        <v>7.1874999999999988E-4</v>
      </c>
      <c r="D134" s="27">
        <v>12</v>
      </c>
      <c r="G134" s="25" t="s">
        <v>178</v>
      </c>
      <c r="H134" s="27">
        <v>270</v>
      </c>
      <c r="I134" s="27">
        <v>12</v>
      </c>
    </row>
    <row r="135" spans="1:9" x14ac:dyDescent="0.2">
      <c r="B135" s="25" t="s">
        <v>96</v>
      </c>
      <c r="C135" s="64">
        <v>6.9675925925925938E-4</v>
      </c>
      <c r="D135" s="27">
        <v>17</v>
      </c>
      <c r="F135" s="2" t="s">
        <v>205</v>
      </c>
      <c r="G135" s="25" t="s">
        <v>167</v>
      </c>
      <c r="H135" s="28">
        <v>27.92</v>
      </c>
      <c r="I135" s="27">
        <v>27</v>
      </c>
    </row>
    <row r="136" spans="1:9" x14ac:dyDescent="0.2">
      <c r="A136" s="2" t="s">
        <v>114</v>
      </c>
      <c r="B136" s="25" t="s">
        <v>123</v>
      </c>
      <c r="C136" s="30">
        <v>2.4313657407407409E-3</v>
      </c>
      <c r="D136" s="27">
        <v>18</v>
      </c>
      <c r="G136" s="25" t="s">
        <v>158</v>
      </c>
      <c r="H136" s="28">
        <v>43.49</v>
      </c>
      <c r="I136" s="27">
        <v>48</v>
      </c>
    </row>
    <row r="137" spans="1:9" x14ac:dyDescent="0.2">
      <c r="B137" s="25" t="s">
        <v>78</v>
      </c>
      <c r="C137" s="30">
        <v>2.6513888888888889E-3</v>
      </c>
      <c r="D137" s="27">
        <v>9</v>
      </c>
      <c r="G137" s="25" t="s">
        <v>64</v>
      </c>
      <c r="H137" s="28">
        <v>23.35</v>
      </c>
      <c r="I137" s="27">
        <v>20</v>
      </c>
    </row>
    <row r="138" spans="1:9" x14ac:dyDescent="0.2">
      <c r="A138" s="2" t="s">
        <v>134</v>
      </c>
      <c r="B138" s="12" t="s">
        <v>123</v>
      </c>
      <c r="C138" s="55">
        <v>33.700000000000003</v>
      </c>
      <c r="D138" s="55">
        <v>35</v>
      </c>
      <c r="F138" s="2" t="s">
        <v>206</v>
      </c>
      <c r="G138" s="25" t="s">
        <v>87</v>
      </c>
      <c r="H138" s="28">
        <v>7.19</v>
      </c>
      <c r="I138" s="27">
        <v>33</v>
      </c>
    </row>
    <row r="139" spans="1:9" x14ac:dyDescent="0.2">
      <c r="B139" s="12" t="s">
        <v>38</v>
      </c>
      <c r="C139" s="55"/>
      <c r="D139" s="55"/>
      <c r="F139" s="16"/>
      <c r="G139" s="25" t="s">
        <v>196</v>
      </c>
      <c r="H139" s="28">
        <v>6.65</v>
      </c>
      <c r="I139" s="27">
        <v>28</v>
      </c>
    </row>
    <row r="140" spans="1:9" x14ac:dyDescent="0.2">
      <c r="B140" s="12" t="s">
        <v>78</v>
      </c>
      <c r="C140" s="55"/>
      <c r="D140" s="55"/>
      <c r="F140" s="16"/>
      <c r="G140" s="25" t="s">
        <v>158</v>
      </c>
      <c r="H140" s="28">
        <v>7.46</v>
      </c>
      <c r="I140" s="27">
        <v>36</v>
      </c>
    </row>
    <row r="141" spans="1:9" x14ac:dyDescent="0.2">
      <c r="B141" s="12" t="s">
        <v>64</v>
      </c>
      <c r="C141" s="55"/>
      <c r="D141" s="55"/>
      <c r="F141" s="16"/>
    </row>
    <row r="142" spans="1:9" x14ac:dyDescent="0.2">
      <c r="C142" s="58"/>
      <c r="D142" s="56"/>
      <c r="H142" s="56"/>
      <c r="I142" s="56"/>
    </row>
    <row r="143" spans="1:9" ht="13.5" x14ac:dyDescent="0.25">
      <c r="A143" s="50" t="s">
        <v>220</v>
      </c>
      <c r="B143" s="50"/>
      <c r="C143" s="51"/>
      <c r="D143" s="52">
        <f>SUM(D144:D150,I144:I147)-D144</f>
        <v>396</v>
      </c>
      <c r="E143" s="50" t="s">
        <v>202</v>
      </c>
      <c r="F143" s="50"/>
      <c r="G143" s="24"/>
      <c r="H143" s="60"/>
      <c r="I143" s="61"/>
    </row>
    <row r="144" spans="1:9" x14ac:dyDescent="0.2">
      <c r="A144" s="2" t="s">
        <v>2</v>
      </c>
      <c r="B144" s="12" t="s">
        <v>25</v>
      </c>
      <c r="C144" s="13">
        <v>9.5399999999999991</v>
      </c>
      <c r="D144" s="54">
        <v>33</v>
      </c>
      <c r="F144" s="2" t="s">
        <v>204</v>
      </c>
      <c r="G144" s="25" t="s">
        <v>121</v>
      </c>
      <c r="H144" s="27">
        <v>365</v>
      </c>
      <c r="I144" s="27">
        <v>35</v>
      </c>
    </row>
    <row r="145" spans="1:9" x14ac:dyDescent="0.2">
      <c r="B145" s="12" t="s">
        <v>45</v>
      </c>
      <c r="C145" s="13">
        <v>9.02</v>
      </c>
      <c r="D145" s="54">
        <v>44</v>
      </c>
      <c r="F145" s="2" t="s">
        <v>205</v>
      </c>
      <c r="G145" s="26" t="s">
        <v>182</v>
      </c>
      <c r="H145" s="28">
        <v>36.43</v>
      </c>
      <c r="I145" s="27">
        <v>39</v>
      </c>
    </row>
    <row r="146" spans="1:9" x14ac:dyDescent="0.2">
      <c r="B146" s="12" t="s">
        <v>22</v>
      </c>
      <c r="C146" s="13">
        <v>8.73</v>
      </c>
      <c r="D146" s="54">
        <v>53</v>
      </c>
      <c r="G146" s="25" t="s">
        <v>22</v>
      </c>
      <c r="H146" s="28">
        <v>38.14</v>
      </c>
      <c r="I146" s="27">
        <v>41</v>
      </c>
    </row>
    <row r="147" spans="1:9" x14ac:dyDescent="0.2">
      <c r="A147" s="2" t="s">
        <v>79</v>
      </c>
      <c r="B147" s="25" t="s">
        <v>45</v>
      </c>
      <c r="C147" s="27">
        <v>53.54</v>
      </c>
      <c r="D147" s="27">
        <v>38</v>
      </c>
      <c r="F147" s="2" t="s">
        <v>206</v>
      </c>
      <c r="G147" s="26" t="s">
        <v>182</v>
      </c>
      <c r="H147" s="28">
        <v>7.04</v>
      </c>
      <c r="I147" s="27">
        <v>32</v>
      </c>
    </row>
    <row r="148" spans="1:9" x14ac:dyDescent="0.2">
      <c r="A148" s="2" t="s">
        <v>114</v>
      </c>
      <c r="B148" s="25" t="s">
        <v>25</v>
      </c>
      <c r="C148" s="30">
        <v>1.9917824074074074E-3</v>
      </c>
      <c r="D148" s="27">
        <v>49</v>
      </c>
      <c r="G148" s="22"/>
      <c r="H148" s="58"/>
      <c r="I148" s="55"/>
    </row>
    <row r="149" spans="1:9" x14ac:dyDescent="0.2">
      <c r="B149" s="25" t="s">
        <v>121</v>
      </c>
      <c r="C149" s="30">
        <v>2.3848379629629632E-3</v>
      </c>
      <c r="D149" s="27">
        <v>21</v>
      </c>
      <c r="G149" s="22"/>
      <c r="H149" s="58"/>
      <c r="I149" s="55"/>
    </row>
    <row r="150" spans="1:9" x14ac:dyDescent="0.2">
      <c r="A150" s="2" t="s">
        <v>134</v>
      </c>
      <c r="B150" s="12" t="s">
        <v>25</v>
      </c>
      <c r="C150" s="55">
        <v>35.979999999999997</v>
      </c>
      <c r="D150" s="55">
        <v>44</v>
      </c>
      <c r="G150" s="22"/>
      <c r="H150" s="58"/>
      <c r="I150" s="55"/>
    </row>
    <row r="151" spans="1:9" x14ac:dyDescent="0.2">
      <c r="B151" s="12" t="s">
        <v>121</v>
      </c>
      <c r="C151" s="55"/>
      <c r="D151" s="55"/>
      <c r="H151" s="56"/>
      <c r="I151" s="56"/>
    </row>
    <row r="152" spans="1:9" x14ac:dyDescent="0.2">
      <c r="B152" s="12" t="s">
        <v>45</v>
      </c>
      <c r="C152" s="55"/>
      <c r="D152" s="55"/>
      <c r="H152" s="56"/>
      <c r="I152" s="56"/>
    </row>
    <row r="153" spans="1:9" x14ac:dyDescent="0.2">
      <c r="B153" s="12" t="s">
        <v>159</v>
      </c>
      <c r="C153" s="55"/>
      <c r="D153" s="55"/>
      <c r="F153" s="16"/>
      <c r="H153" s="56"/>
      <c r="I153" s="56"/>
    </row>
    <row r="154" spans="1:9" x14ac:dyDescent="0.2">
      <c r="D154" s="56"/>
      <c r="F154" s="16"/>
      <c r="H154" s="56"/>
      <c r="I154" s="56"/>
    </row>
    <row r="155" spans="1:9" ht="13.5" x14ac:dyDescent="0.25">
      <c r="A155" s="50" t="s">
        <v>221</v>
      </c>
      <c r="B155" s="50"/>
      <c r="C155" s="51"/>
      <c r="D155" s="52">
        <f>SUM(D156:D159,I156:I157)</f>
        <v>249</v>
      </c>
      <c r="E155" s="50" t="s">
        <v>202</v>
      </c>
      <c r="F155" s="50"/>
      <c r="G155" s="24"/>
      <c r="H155" s="60"/>
      <c r="I155" s="61"/>
    </row>
    <row r="156" spans="1:9" ht="12" customHeight="1" x14ac:dyDescent="0.2">
      <c r="A156" s="2" t="s">
        <v>2</v>
      </c>
      <c r="B156" s="12" t="s">
        <v>61</v>
      </c>
      <c r="C156" s="13">
        <v>9.23</v>
      </c>
      <c r="D156" s="54">
        <v>39</v>
      </c>
      <c r="F156" s="2" t="s">
        <v>204</v>
      </c>
      <c r="G156" s="26" t="s">
        <v>118</v>
      </c>
      <c r="H156" s="27">
        <v>347</v>
      </c>
      <c r="I156" s="27">
        <v>29</v>
      </c>
    </row>
    <row r="157" spans="1:9" x14ac:dyDescent="0.2">
      <c r="A157" s="2" t="s">
        <v>79</v>
      </c>
      <c r="B157" s="25" t="s">
        <v>101</v>
      </c>
      <c r="C157" s="27">
        <v>52.5</v>
      </c>
      <c r="D157" s="27">
        <v>43</v>
      </c>
      <c r="F157" s="2" t="s">
        <v>205</v>
      </c>
      <c r="G157" s="26" t="s">
        <v>122</v>
      </c>
      <c r="H157" s="28">
        <v>38.869999999999997</v>
      </c>
      <c r="I157" s="27">
        <v>42</v>
      </c>
    </row>
    <row r="158" spans="1:9" x14ac:dyDescent="0.2">
      <c r="A158" s="2" t="s">
        <v>114</v>
      </c>
      <c r="B158" s="25" t="s">
        <v>118</v>
      </c>
      <c r="C158" s="30">
        <v>1.9909722222222221E-3</v>
      </c>
      <c r="D158" s="27">
        <v>49</v>
      </c>
      <c r="H158" s="55"/>
      <c r="I158" s="55"/>
    </row>
    <row r="159" spans="1:9" x14ac:dyDescent="0.2">
      <c r="B159" s="25" t="s">
        <v>122</v>
      </c>
      <c r="C159" s="30">
        <v>2.0243055555555557E-3</v>
      </c>
      <c r="D159" s="27">
        <v>47</v>
      </c>
    </row>
    <row r="160" spans="1:9" x14ac:dyDescent="0.2">
      <c r="A160" s="2" t="s">
        <v>134</v>
      </c>
      <c r="C160" s="55"/>
      <c r="D160" s="55"/>
      <c r="F160" s="16"/>
      <c r="G160" s="21"/>
      <c r="H160" s="58"/>
      <c r="I160" s="55"/>
    </row>
    <row r="161" spans="1:9" x14ac:dyDescent="0.2">
      <c r="F161" s="16"/>
      <c r="H161" s="58"/>
      <c r="I161" s="55"/>
    </row>
    <row r="162" spans="1:9" ht="13.5" x14ac:dyDescent="0.25">
      <c r="A162" s="50" t="s">
        <v>222</v>
      </c>
      <c r="B162" s="50"/>
      <c r="C162" s="51"/>
      <c r="D162" s="52">
        <f>SUM(D163:D168,I163:I165)-D167</f>
        <v>221</v>
      </c>
      <c r="E162" s="50" t="s">
        <v>202</v>
      </c>
      <c r="F162" s="50"/>
      <c r="G162" s="24"/>
      <c r="H162" s="60"/>
      <c r="I162" s="61"/>
    </row>
    <row r="163" spans="1:9" x14ac:dyDescent="0.2">
      <c r="A163" s="2" t="s">
        <v>2</v>
      </c>
      <c r="B163" s="12" t="s">
        <v>68</v>
      </c>
      <c r="C163" s="13">
        <v>10.28</v>
      </c>
      <c r="D163" s="54">
        <v>11</v>
      </c>
      <c r="F163" s="2" t="s">
        <v>204</v>
      </c>
      <c r="G163" s="25" t="s">
        <v>173</v>
      </c>
      <c r="H163" s="27">
        <v>331</v>
      </c>
      <c r="I163" s="27">
        <v>25</v>
      </c>
    </row>
    <row r="164" spans="1:9" x14ac:dyDescent="0.2">
      <c r="B164" s="12" t="s">
        <v>33</v>
      </c>
      <c r="C164" s="13">
        <v>9.64</v>
      </c>
      <c r="D164" s="54">
        <v>31</v>
      </c>
      <c r="F164" s="2" t="s">
        <v>205</v>
      </c>
      <c r="G164" s="25" t="s">
        <v>111</v>
      </c>
      <c r="H164" s="28">
        <v>30.76</v>
      </c>
      <c r="I164" s="27">
        <v>31</v>
      </c>
    </row>
    <row r="165" spans="1:9" x14ac:dyDescent="0.2">
      <c r="A165" s="2" t="s">
        <v>79</v>
      </c>
      <c r="B165" s="25" t="s">
        <v>111</v>
      </c>
      <c r="C165" s="27">
        <v>54.86</v>
      </c>
      <c r="D165" s="27">
        <v>33</v>
      </c>
      <c r="G165" s="25" t="s">
        <v>155</v>
      </c>
      <c r="H165" s="28">
        <v>36.39</v>
      </c>
      <c r="I165" s="27">
        <v>38</v>
      </c>
    </row>
    <row r="166" spans="1:9" x14ac:dyDescent="0.2">
      <c r="B166" s="25" t="s">
        <v>93</v>
      </c>
      <c r="C166" s="27">
        <v>58.34</v>
      </c>
      <c r="D166" s="27">
        <v>22</v>
      </c>
    </row>
    <row r="167" spans="1:9" x14ac:dyDescent="0.2">
      <c r="B167" s="25" t="s">
        <v>68</v>
      </c>
      <c r="C167" s="64">
        <v>7.0486111111111107E-4</v>
      </c>
      <c r="D167" s="27">
        <v>15</v>
      </c>
    </row>
    <row r="168" spans="1:9" x14ac:dyDescent="0.2">
      <c r="A168" s="2" t="s">
        <v>134</v>
      </c>
      <c r="B168" s="12" t="s">
        <v>111</v>
      </c>
      <c r="C168" s="55">
        <v>38.630000000000003</v>
      </c>
      <c r="D168" s="55">
        <v>30</v>
      </c>
    </row>
    <row r="169" spans="1:9" x14ac:dyDescent="0.2">
      <c r="B169" s="12" t="s">
        <v>155</v>
      </c>
      <c r="C169" s="55"/>
      <c r="D169" s="55"/>
      <c r="H169" s="58"/>
      <c r="I169" s="56"/>
    </row>
    <row r="170" spans="1:9" x14ac:dyDescent="0.2">
      <c r="B170" s="12" t="s">
        <v>68</v>
      </c>
      <c r="C170" s="55"/>
      <c r="D170" s="55"/>
      <c r="H170" s="58"/>
      <c r="I170" s="56"/>
    </row>
    <row r="171" spans="1:9" x14ac:dyDescent="0.2">
      <c r="B171" s="12" t="s">
        <v>33</v>
      </c>
      <c r="C171" s="55"/>
      <c r="D171" s="55"/>
      <c r="H171" s="58"/>
      <c r="I171" s="56"/>
    </row>
    <row r="173" spans="1:9" x14ac:dyDescent="0.2">
      <c r="F173" s="2" t="s">
        <v>199</v>
      </c>
      <c r="G173" s="2"/>
    </row>
    <row r="176" spans="1:9" ht="32.25" customHeight="1" x14ac:dyDescent="0.2">
      <c r="A176" s="16"/>
      <c r="C176" s="66"/>
    </row>
    <row r="184" spans="6:9" x14ac:dyDescent="0.2">
      <c r="F184" s="16"/>
    </row>
    <row r="189" spans="6:9" x14ac:dyDescent="0.2">
      <c r="H189" s="58"/>
      <c r="I189" s="56"/>
    </row>
    <row r="216" spans="4:4" x14ac:dyDescent="0.2">
      <c r="D216" s="56"/>
    </row>
    <row r="227" spans="1:3" x14ac:dyDescent="0.2">
      <c r="A227" s="16"/>
      <c r="C227" s="66"/>
    </row>
    <row r="241" spans="4:8" x14ac:dyDescent="0.2">
      <c r="D241" s="56"/>
    </row>
    <row r="255" spans="4:8" x14ac:dyDescent="0.2">
      <c r="F255" s="16"/>
      <c r="H255" s="66"/>
    </row>
    <row r="296" spans="1:1" x14ac:dyDescent="0.2">
      <c r="A296" s="16"/>
    </row>
    <row r="297" spans="1:1" x14ac:dyDescent="0.2">
      <c r="A297" s="16"/>
    </row>
  </sheetData>
  <mergeCells count="2">
    <mergeCell ref="A1:I1"/>
    <mergeCell ref="A2:I2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St.žiaci-jednotlivci</vt:lpstr>
      <vt:lpstr>St.žiačky-jednotlivci</vt:lpstr>
      <vt:lpstr>St.žiaci-družstvá</vt:lpstr>
      <vt:lpstr>St.žiačky-družstvá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</dc:creator>
  <cp:lastModifiedBy>Komputer</cp:lastModifiedBy>
  <cp:lastPrinted>2014-06-09T05:57:01Z</cp:lastPrinted>
  <dcterms:created xsi:type="dcterms:W3CDTF">2014-05-30T12:43:02Z</dcterms:created>
  <dcterms:modified xsi:type="dcterms:W3CDTF">2014-06-09T05:57:04Z</dcterms:modified>
</cp:coreProperties>
</file>